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https://pwcindia-my.sharepoint.com/personal/divya_p_gupta_pwc_com/Documents/Documents/IndiGrid Limited - Bid/PrKTCL-OPGW II/14225-Final/Volume-III/"/>
    </mc:Choice>
  </mc:AlternateContent>
  <xr:revisionPtr revIDLastSave="846" documentId="13_ncr:1_{A0B3700D-B30C-4450-A931-DC396E0D053A}" xr6:coauthVersionLast="47" xr6:coauthVersionMax="47" xr10:uidLastSave="{51456929-BD19-425A-B0A5-704CAA67F8EB}"/>
  <workbookProtection workbookAlgorithmName="SHA-1" workbookHashValue="1B+zb1G1MrB7J7Ed4iX5TSZ8tDc=" workbookSaltValue="8FVjawPMaYc0dhJE4pbdAA==" workbookSpinCount="100000" lockStructure="1"/>
  <bookViews>
    <workbookView xWindow="-110" yWindow="-110" windowWidth="19420" windowHeight="11500" tabRatio="669" firstSheet="1" activeTab="1" xr2:uid="{AE444187-02DC-4A5B-9B56-7A29BA70F8D2}"/>
  </bookViews>
  <sheets>
    <sheet name="DV" sheetId="4" state="hidden" r:id="rId1"/>
    <sheet name="Cover" sheetId="1" r:id="rId2"/>
    <sheet name="Instructions " sheetId="2" r:id="rId3"/>
    <sheet name="Name of Bidder" sheetId="3" r:id="rId4"/>
    <sheet name="Sch-1" sheetId="5" r:id="rId5"/>
    <sheet name="Sch-2" sheetId="6" r:id="rId6"/>
    <sheet name="Sch-3a" sheetId="7" r:id="rId7"/>
    <sheet name="Sch-3b" sheetId="20" r:id="rId8"/>
    <sheet name="Sch-4" sheetId="10" r:id="rId9"/>
    <sheet name="Sch-5 (Buy Back)" sheetId="21" r:id="rId10"/>
    <sheet name="Sch-6" sheetId="12" r:id="rId11"/>
  </sheets>
  <definedNames>
    <definedName name="_xlnm._FilterDatabase" localSheetId="4" hidden="1">'Sch-1'!$A$20:$I$38</definedName>
    <definedName name="_xlnm.Print_Area" localSheetId="2">'Instructions '!$A$1:$C$44</definedName>
    <definedName name="_xlnm.Print_Area" localSheetId="3">'Name of Bidder'!$A$1:$F$17</definedName>
    <definedName name="_xlnm.Print_Area" localSheetId="4">'Sch-1'!$A$1:$I$47</definedName>
    <definedName name="_xlnm.Print_Area" localSheetId="5">'Sch-2'!$A$1:$H$28</definedName>
    <definedName name="_xlnm.Print_Area" localSheetId="6">'Sch-3a'!$A$1:$H$27</definedName>
    <definedName name="_xlnm.Print_Area" localSheetId="7">'Sch-3b'!$A$1:$H$26</definedName>
    <definedName name="_xlnm.Print_Area" localSheetId="8">'Sch-4'!$A$1:$D$23</definedName>
    <definedName name="_xlnm.Print_Area" localSheetId="9">'Sch-5 (Buy Back)'!$A$1:$F$26</definedName>
    <definedName name="_xlnm.Print_Area" localSheetId="10">'Sch-6'!$A$1:$D$33</definedName>
    <definedName name="_xlnm.Print_Titles" localSheetId="2">'Instructions '!$1:$1</definedName>
    <definedName name="_xlnm.Print_Titles" localSheetId="4">'Sch-1'!$1:$19</definedName>
    <definedName name="_xlnm.Print_Titles" localSheetId="5">'Sch-2'!$1:$20</definedName>
    <definedName name="_xlnm.Print_Titles" localSheetId="9">'Sch-5 (Buy Back)'!$1:$19</definedName>
  </definedNames>
  <calcPr calcId="191028" iterate="1" iterateDelta="9.9999999999999995E-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10" l="1"/>
  <c r="I30" i="5"/>
  <c r="I29" i="5"/>
  <c r="H22" i="6" l="1"/>
  <c r="H21" i="6"/>
  <c r="I21" i="5"/>
  <c r="I22" i="5"/>
  <c r="I23" i="5"/>
  <c r="I24" i="5"/>
  <c r="I25" i="5"/>
  <c r="I26" i="5"/>
  <c r="I27" i="5"/>
  <c r="I28" i="5"/>
  <c r="I31" i="5"/>
  <c r="I32" i="5"/>
  <c r="I33" i="5"/>
  <c r="I34" i="5"/>
  <c r="I35" i="5"/>
  <c r="I36" i="5"/>
  <c r="I37" i="5"/>
  <c r="I38" i="5"/>
  <c r="I20" i="5"/>
  <c r="H21" i="20"/>
  <c r="H20" i="20"/>
  <c r="H20" i="7"/>
  <c r="I40" i="5"/>
  <c r="I39" i="5"/>
  <c r="B9" i="5"/>
  <c r="B9" i="6"/>
  <c r="B9" i="7"/>
  <c r="B9" i="20"/>
  <c r="B9" i="21"/>
  <c r="B9" i="12"/>
  <c r="B8" i="21"/>
  <c r="B8" i="20"/>
  <c r="B8" i="7"/>
  <c r="B8" i="6"/>
  <c r="B8" i="5"/>
  <c r="B8" i="12"/>
  <c r="B33" i="12"/>
  <c r="B26" i="21"/>
  <c r="B23" i="10"/>
  <c r="B26" i="20"/>
  <c r="B27" i="7"/>
  <c r="B32" i="12"/>
  <c r="B25" i="21"/>
  <c r="B22" i="10"/>
  <c r="B25" i="20"/>
  <c r="B26" i="7"/>
  <c r="D32" i="12"/>
  <c r="E25" i="21"/>
  <c r="D22" i="10"/>
  <c r="F25" i="20"/>
  <c r="F26" i="7"/>
  <c r="D33" i="12"/>
  <c r="E26" i="21"/>
  <c r="D23" i="10"/>
  <c r="F26" i="20"/>
  <c r="F27" i="7"/>
  <c r="F28" i="6"/>
  <c r="F27" i="6"/>
  <c r="B28" i="6"/>
  <c r="B27" i="6"/>
  <c r="F47" i="5"/>
  <c r="F46" i="5"/>
  <c r="B47" i="5"/>
  <c r="B46" i="5"/>
  <c r="D16" i="12" l="1"/>
  <c r="I41" i="5"/>
  <c r="H23" i="20"/>
  <c r="G24" i="20" s="1"/>
  <c r="H23" i="7"/>
  <c r="G24" i="7" s="1"/>
  <c r="H24" i="6"/>
  <c r="G25" i="6" l="1"/>
  <c r="D22" i="12"/>
  <c r="D18" i="12"/>
  <c r="D16" i="10" l="1"/>
  <c r="B9" i="10"/>
  <c r="B8" i="10"/>
  <c r="F20" i="21"/>
  <c r="D26" i="12" s="1"/>
  <c r="D28" i="12" s="1"/>
  <c r="F21" i="21" l="1"/>
  <c r="D19" i="10" l="1"/>
</calcChain>
</file>

<file path=xl/sharedStrings.xml><?xml version="1.0" encoding="utf-8"?>
<sst xmlns="http://schemas.openxmlformats.org/spreadsheetml/2006/main" count="394" uniqueCount="209">
  <si>
    <t xml:space="preserve">Type of bidder </t>
  </si>
  <si>
    <t xml:space="preserve">Dates </t>
  </si>
  <si>
    <t>Months</t>
  </si>
  <si>
    <t xml:space="preserve">Year </t>
  </si>
  <si>
    <t xml:space="preserve">GST Rates </t>
  </si>
  <si>
    <t xml:space="preserve">Sole Bidder </t>
  </si>
  <si>
    <t xml:space="preserve">January </t>
  </si>
  <si>
    <t>February</t>
  </si>
  <si>
    <t>March</t>
  </si>
  <si>
    <t>April</t>
  </si>
  <si>
    <t>May</t>
  </si>
  <si>
    <t>June</t>
  </si>
  <si>
    <t>July</t>
  </si>
  <si>
    <t>August</t>
  </si>
  <si>
    <t>September</t>
  </si>
  <si>
    <t>October</t>
  </si>
  <si>
    <t>November</t>
  </si>
  <si>
    <t>December</t>
  </si>
  <si>
    <t xml:space="preserve">Price Schedule </t>
  </si>
  <si>
    <t>General guidelines for filling up the Price Schedule</t>
  </si>
  <si>
    <t>Fill up only yellow shaded cells in Sch-1, Sch-2, Sch-3a, Sch-3b, Sch-4, Sch-5, Sch-6.</t>
  </si>
  <si>
    <t>All the cells in Sch-4 &amp; Sch-6 are auto filled, therefore no cell is required to be filled up there.</t>
  </si>
  <si>
    <t>Instructions / error messages, if any, will be displayed automatically after selecting the cell.</t>
  </si>
  <si>
    <t>Click for Detailed General Instructions</t>
  </si>
  <si>
    <t>Click to Skip Instructions &amp; Proceed</t>
  </si>
  <si>
    <t>PARBATI KOLDAM TRANSMISSION COMPANY LIMITED (PrKTCL)</t>
  </si>
  <si>
    <t>General Instruction to the Bidders for filling up this workbook of Price Schedule</t>
  </si>
  <si>
    <t xml:space="preserve">I </t>
  </si>
  <si>
    <t>While filling up the worksheets following may please be observed :</t>
  </si>
  <si>
    <t>(i)</t>
  </si>
  <si>
    <t>Fill up only yellow shaded cells.</t>
  </si>
  <si>
    <t>(ii)</t>
  </si>
  <si>
    <t>Certain data type entries have been restricted,such as Numeric values or limits of numeric values.</t>
  </si>
  <si>
    <t>(iii)</t>
  </si>
  <si>
    <t>Select only the options provided in pull down menus.</t>
  </si>
  <si>
    <t>(iv)</t>
  </si>
  <si>
    <t>Do not link any cell of this work book with any other work book.</t>
  </si>
  <si>
    <t>(v)</t>
  </si>
  <si>
    <t>Do not use copy &amp; paste or cut &amp; paste options for filling up the data.</t>
  </si>
  <si>
    <t>(vi)</t>
  </si>
  <si>
    <t>Do not reformat any of the cell of the work book.</t>
  </si>
  <si>
    <t>(vii)</t>
  </si>
  <si>
    <t>Print the copy of the finalised Bid Price Schedule and submit it along with the Bidding Documents .</t>
  </si>
  <si>
    <t>(viii)</t>
  </si>
  <si>
    <t>Corresponding cell for mode of transaction shall become enable only after filling up the unit rate,therefore first fill up the unit rate and then mode of transaction for the corresponding item.</t>
  </si>
  <si>
    <t>II</t>
  </si>
  <si>
    <t>This Workbook consists of following worksheets :</t>
  </si>
  <si>
    <t>Cover :</t>
  </si>
  <si>
    <t>●</t>
  </si>
  <si>
    <t>Opening page of the workbook.</t>
  </si>
  <si>
    <t>Names of Bidder :</t>
  </si>
  <si>
    <t>Select Sole Bidder from the pull down menu. Do not leave this cell blank.</t>
  </si>
  <si>
    <t>Fill up names and address of the Sole Bidder.</t>
  </si>
  <si>
    <t>Fill up date in dd-mmm-yyyy format from drop down menu.</t>
  </si>
  <si>
    <t>Click for Sch-1 given at the right top of the worksheet to go to Sch-1.</t>
  </si>
  <si>
    <t>Sch-1 (Ex-works Prices) :</t>
  </si>
  <si>
    <t>Fill up unit rates for all the items in numeric values greater than 0(zero).If unit rate is left blank, the corresponding item shall be deemed to be included in the total price.</t>
  </si>
  <si>
    <t>Total amount shall get calculated automatically.</t>
  </si>
  <si>
    <t>Sch-2 (Installation Charges) :</t>
  </si>
  <si>
    <t>Sch-3a (Training)</t>
  </si>
  <si>
    <t>Sch-3b (Maintenance Charges during and after Defect Liability Period) :</t>
  </si>
  <si>
    <t>Sch-4 (Summary of Taxes and Duties applicable on the Goods) :</t>
  </si>
  <si>
    <t>No cell is required to be filled in by the bidder in this worksheet.</t>
  </si>
  <si>
    <t>Sch -5 Buy Back :</t>
  </si>
  <si>
    <t>Sch -6 Grand Summary:</t>
  </si>
  <si>
    <t>Summary of all the Schedules shall be displayed here automatically.</t>
  </si>
  <si>
    <t>* * *</t>
  </si>
  <si>
    <t>Happy Bidding !</t>
  </si>
  <si>
    <t>Enter following details of the bidder</t>
  </si>
  <si>
    <t>Specify type of Bidder
[Select from drop down
menu]</t>
  </si>
  <si>
    <t>Name of Bidder</t>
  </si>
  <si>
    <t>Address of Bidder</t>
  </si>
  <si>
    <t>Authorized Signatory</t>
  </si>
  <si>
    <t>Designation</t>
  </si>
  <si>
    <t xml:space="preserve">Date </t>
  </si>
  <si>
    <t xml:space="preserve">Place </t>
  </si>
  <si>
    <t>Schedule-1</t>
  </si>
  <si>
    <t>Schedule of Rates &amp; Prices</t>
  </si>
  <si>
    <t>Bidders Name &amp; Address</t>
  </si>
  <si>
    <t>To:</t>
  </si>
  <si>
    <t>Parbati Koldam Transmission Company Limited</t>
  </si>
  <si>
    <t>Name     :</t>
  </si>
  <si>
    <t xml:space="preserve">Unit No. 101, First Floor, Windsor, </t>
  </si>
  <si>
    <t>Address :</t>
  </si>
  <si>
    <t xml:space="preserve">Village Kolekalyan, off CST Road, </t>
  </si>
  <si>
    <t xml:space="preserve">Vidyanagari Marg, Kalina, </t>
  </si>
  <si>
    <t>Santacruz (East), Mumbai – 400098</t>
  </si>
  <si>
    <t>Plant and Equipment (including Mandatory Spares Parts) to be supplied</t>
  </si>
  <si>
    <t xml:space="preserve">All prices are in Indian Rupees </t>
  </si>
  <si>
    <t xml:space="preserve">SI No. </t>
  </si>
  <si>
    <t xml:space="preserve">Activity Description </t>
  </si>
  <si>
    <t>Item Description</t>
  </si>
  <si>
    <t>Unit</t>
  </si>
  <si>
    <t>Qty.</t>
  </si>
  <si>
    <t>Unit Ex-works price
(excluding
GST)</t>
  </si>
  <si>
    <t>Unit Freight, In-Transit, Insurance, Loading &amp; Unloading charges *</t>
  </si>
  <si>
    <t>Unit GST Amount on Ex-works and Freight charges as confirmed
by Bidder #</t>
  </si>
  <si>
    <t>Total Price (including Ex-works price, Freight, In-Transit, Insurance, Loading &amp; Unloading charges and GST)</t>
  </si>
  <si>
    <t>9={(6+7+8)*5}</t>
  </si>
  <si>
    <t>OPGW Supply</t>
  </si>
  <si>
    <t>24 fiber (DWSM) OPGW fiber OPTIC CABLE</t>
  </si>
  <si>
    <t>KM</t>
  </si>
  <si>
    <t>Suspension Clamp Assembly for 24 fiber OPGW</t>
  </si>
  <si>
    <t>EA</t>
  </si>
  <si>
    <t>TENSION ASSEMBLY - DEAD END FOR 24 FIBER OPGW</t>
  </si>
  <si>
    <t>SET</t>
  </si>
  <si>
    <t>TENSION  FITTINGS ASSEMBLY FOR 24F OPGW INCLUDING ALL ACCESSORIES FOR JOINT BOX (SPLICING) LOCATION</t>
  </si>
  <si>
    <t>Vibration Damper for 24 fiber OPGW</t>
  </si>
  <si>
    <t>Down Lead Clamp Assembly for 24 fiber OPGW</t>
  </si>
  <si>
    <t>Joint Box for 24 fiber OPGW</t>
  </si>
  <si>
    <t>OPGW mandatory spares</t>
  </si>
  <si>
    <t>24 Fiber (DWSM) OPGW Fiber OPTIC CABLE</t>
  </si>
  <si>
    <t>Down Lead clamp Assembly for 24 fiberOPGW</t>
  </si>
  <si>
    <t>Total Ex-Works Price excluding GST</t>
  </si>
  <si>
    <t>Total Freight, In-Transit, Insurance, Loading &amp; Unloading charges excluding GST</t>
  </si>
  <si>
    <t xml:space="preserve">Total GST Tax on Ex-works and Freight charges as confirmed by Bidder </t>
  </si>
  <si>
    <t>Note     #</t>
  </si>
  <si>
    <t xml:space="preserve">Specify amount of GST on the transaction between the Contractor and the Employer </t>
  </si>
  <si>
    <t>*</t>
  </si>
  <si>
    <t xml:space="preserve">Prices to be quoted in Freight and Insurance shall be towards Local transportation, Insurance, Unloading &amp; Loading in line with ITB Clause 11.4(b) only. </t>
  </si>
  <si>
    <t>Date:</t>
  </si>
  <si>
    <t xml:space="preserve">Authorized Signatory: </t>
  </si>
  <si>
    <t>Place:</t>
  </si>
  <si>
    <t>Designation:</t>
  </si>
  <si>
    <t>Schedule-2</t>
  </si>
  <si>
    <t>(Schedule of Rates &amp; Prices)</t>
  </si>
  <si>
    <t>Bidders Name &amp; Address:</t>
  </si>
  <si>
    <t xml:space="preserve">Installation Charges </t>
  </si>
  <si>
    <t>Description</t>
  </si>
  <si>
    <t xml:space="preserve">Unit Erection Charges </t>
  </si>
  <si>
    <t>Unit GST on Erection charges as confirmed by Bidder</t>
  </si>
  <si>
    <t>Total Erection Charges (including GST)</t>
  </si>
  <si>
    <t>8={(6+7)*5}</t>
  </si>
  <si>
    <t>Summary of Requirement of Hardware for OPGW</t>
  </si>
  <si>
    <t>Installation services</t>
  </si>
  <si>
    <t>Installation of Joint box above ground (Including Splicing &amp; Testing) : 24 fiber</t>
  </si>
  <si>
    <t>Total Installation Charges excluding GST</t>
  </si>
  <si>
    <t xml:space="preserve">Total GST as confirmed by Bidder </t>
  </si>
  <si>
    <t>Schedule-3a</t>
  </si>
  <si>
    <t>Training Charges</t>
  </si>
  <si>
    <t>SI. No.</t>
  </si>
  <si>
    <t>Activity Description</t>
  </si>
  <si>
    <t>Quantity</t>
  </si>
  <si>
    <t>Unit Training
Charges
excluding
GST</t>
  </si>
  <si>
    <t>Unit GST on Training charges as
confirmed by
Bidder</t>
  </si>
  <si>
    <t>Total Training
Charges
(including GST)</t>
  </si>
  <si>
    <t>Training for communication Equipments</t>
  </si>
  <si>
    <t xml:space="preserve">Total Training Charges </t>
  </si>
  <si>
    <t>Total GST as claimed by the Bidder</t>
  </si>
  <si>
    <t>Schedule-3b</t>
  </si>
  <si>
    <t>Maintenance Charges during and after Defect Liability Period</t>
  </si>
  <si>
    <t>Unit Maintenance
Charges
excluding
GST</t>
  </si>
  <si>
    <t>Unit GST as
confirmed by
Bidder</t>
  </si>
  <si>
    <t>Total Maintenance
Charges
(including GST)</t>
  </si>
  <si>
    <t>Maintenance Charges for communication system during warranty period</t>
  </si>
  <si>
    <t>Maintenance Charges for communication system after warranty period</t>
  </si>
  <si>
    <t>Schedule-4</t>
  </si>
  <si>
    <t xml:space="preserve">Summary of taxes and duties applicable on Plant &amp; Equipment </t>
  </si>
  <si>
    <t xml:space="preserve">Sno. </t>
  </si>
  <si>
    <t xml:space="preserve">Item Nos. </t>
  </si>
  <si>
    <t>Total Price (INR)</t>
  </si>
  <si>
    <t xml:space="preserve">Total GST on Goods </t>
  </si>
  <si>
    <t xml:space="preserve">Total GST on supply of goods (interalia including Type Test charges) between the Contractor and the Employer (identified in Schedule 1) which are not included in the Ex-works Prices as per the provision of the Bidding Documents, as applicable </t>
  </si>
  <si>
    <t>Total GST on Services</t>
  </si>
  <si>
    <t>Total GST on installation services (Schedule-2), Training Charges (Schedule-3a), Maintenance Charges during and Defect Liability Period (Schedule-3b)</t>
  </si>
  <si>
    <t>Grand Total (1+2)</t>
  </si>
  <si>
    <t>Schedule-5</t>
  </si>
  <si>
    <t>Buy-Back Charges (Scrap Value)</t>
  </si>
  <si>
    <t>Unit Charges
excluding
GST</t>
  </si>
  <si>
    <t>Total Charges
excluding GST</t>
  </si>
  <si>
    <t>6=(4*5)</t>
  </si>
  <si>
    <t xml:space="preserve">Dismantled Scrap Earthwire along with its Hardware accessories </t>
  </si>
  <si>
    <t>Total Charges (Excluding GST)</t>
  </si>
  <si>
    <t>*Buyer (Bidder/Contractor) of the scrap material shall be liable to pay extra towards GST, TCS (Tax Collected at Source) as per Income Tax Act and other applicable taxes if any, as per actual, as per tax invoice raised by the Employer.</t>
  </si>
  <si>
    <t>*Scrap Value (excluding GST and other applicable taxes if any) shall be considered solely for bid evaluation purpose to arrive at the net evaluated price of the Bidder/Contractor.</t>
  </si>
  <si>
    <t>Note:</t>
  </si>
  <si>
    <t>1. Details of Earthwire to be dismantled from existing transmission lines of various voltage levels are given in Appendix A of Technical Specification</t>
  </si>
  <si>
    <t>Schedule-6</t>
  </si>
  <si>
    <t xml:space="preserve">Grand Summary </t>
  </si>
  <si>
    <t xml:space="preserve">Description </t>
  </si>
  <si>
    <t>Total Schedule-1</t>
  </si>
  <si>
    <t>Total Ex-Works Price of Plant &amp; Equipment including freight charges and GST</t>
  </si>
  <si>
    <t>Total Schedule-2</t>
  </si>
  <si>
    <t>Total Installation Charges including GST</t>
  </si>
  <si>
    <t>Total Schedule-3b</t>
  </si>
  <si>
    <t>Total Maintenance Charges during and after Defect Liability Period including GST</t>
  </si>
  <si>
    <t>Total Schedule-4</t>
  </si>
  <si>
    <t xml:space="preserve">Included </t>
  </si>
  <si>
    <t>Total Schedule-5</t>
  </si>
  <si>
    <t xml:space="preserve">Buy Back Charges </t>
  </si>
  <si>
    <t>Grand Total* (1+2+3+4-6)</t>
  </si>
  <si>
    <r>
      <t>*Note: The Grand Total indicated here in Schedule-6 shall be quoted in Bid Form 2</t>
    </r>
    <r>
      <rPr>
        <b/>
        <vertAlign val="superscript"/>
        <sz val="11"/>
        <color theme="1"/>
        <rFont val="Book Antiqua"/>
        <family val="1"/>
      </rPr>
      <t>nd</t>
    </r>
    <r>
      <rPr>
        <b/>
        <sz val="11"/>
        <color theme="1"/>
        <rFont val="Book Antiqua"/>
        <family val="1"/>
      </rPr>
      <t xml:space="preserve"> Envelope. </t>
    </r>
  </si>
  <si>
    <t>Supply and installation of 24 Fiber OPGW on PKTCL lines for providing redundant communication for Parbati Pooling (Banala) (PG) S/s, Parbati-II (NHPC) &amp; Parbati-III (NHPC) stations</t>
  </si>
  <si>
    <t>Supply and installation of 24 Fiber OPGW on PKTCL lines for providing redundant communication for Parbati Pooling (Banala) (PG) S/s, Parbati-II (NHPC) &amp; Parbati-III (NHPC) stations.</t>
  </si>
  <si>
    <t>TENSION ASSEMBLY - DOUBLE TENSION PASS THROUGH ASSEMBLY
FOR 24 FIBEROPGW</t>
  </si>
  <si>
    <t>TENSION  FITTINGS ASSEMBLY ON SUSPENSION TOWER FOR 24F OPGW INCLUDING ALL ACCESSORIES AT JOINT BOX (SPLICING) LOCATION</t>
  </si>
  <si>
    <t>TENSION ASSEMBLY - DOUBLE TENSION PASS THROUGH ASSEMBLY
FOR 24 FIBER OPGW</t>
  </si>
  <si>
    <t>TENSION  FITTINGS ASSEMBLY ON SUSPENSION TOWER FOR 24F OPGW INCLUDING ALL ACCESSORIES AT JOINT BOX
(SPLICING) LOCATION</t>
  </si>
  <si>
    <t>Supply and installation of 24 Fibre OPGW on PKTCL lines for providing redundant communication for Parbati Pooling (Banala) (PG) S/s, Parbati-II (NHPC) &amp; Parbati-III (NHPC) stations.</t>
  </si>
  <si>
    <t>AMC</t>
  </si>
  <si>
    <t xml:space="preserve">Total Maintenance Charges during and after actual commissioning of the Project </t>
  </si>
  <si>
    <t xml:space="preserve">Years </t>
  </si>
  <si>
    <t>Training</t>
  </si>
  <si>
    <t>OPGW coiling bracket</t>
  </si>
  <si>
    <t xml:space="preserve">Nos. </t>
  </si>
  <si>
    <t xml:space="preserve">Not Applicable </t>
  </si>
  <si>
    <t>Uninstallation of existing Earthwire and Installation of 24 FIBER (DWSM) OPGW Cable alongwith associated Hardware fittings &amp; vibration dampers in Live-line condition (including removal of Aviation Globules and reinstallation in live line conditions.)</t>
  </si>
  <si>
    <t>Total Training Charges including GST (Not Applicable)</t>
  </si>
  <si>
    <t>Total Schedule-3a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</si>
</sst>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36" x14ac:knownFonts="1">
    <font>
      <sz val="11"/>
      <color theme="1"/>
      <name val="Calibri"/>
      <family val="2"/>
      <scheme val="minor"/>
    </font>
    <font>
      <sz val="11"/>
      <color rgb="FF3F3F76"/>
      <name val="Calibri"/>
      <family val="2"/>
      <scheme val="minor"/>
    </font>
    <font>
      <b/>
      <sz val="11"/>
      <color theme="1"/>
      <name val="Calibri"/>
      <family val="2"/>
      <scheme val="minor"/>
    </font>
    <font>
      <b/>
      <sz val="16"/>
      <color theme="1"/>
      <name val="Book Antiqua"/>
      <family val="1"/>
    </font>
    <font>
      <b/>
      <u/>
      <sz val="16"/>
      <color theme="1"/>
      <name val="Book Antiqua"/>
      <family val="1"/>
    </font>
    <font>
      <b/>
      <sz val="16"/>
      <color theme="4" tint="-0.249977111117893"/>
      <name val="Book Antiqua"/>
      <family val="1"/>
    </font>
    <font>
      <sz val="11"/>
      <color theme="1"/>
      <name val="Book Antiqua"/>
      <family val="1"/>
    </font>
    <font>
      <sz val="14"/>
      <color theme="1"/>
      <name val="Book Antiqua"/>
      <family val="1"/>
    </font>
    <font>
      <b/>
      <sz val="11"/>
      <color theme="1"/>
      <name val="Book Antiqua"/>
      <family val="1"/>
    </font>
    <font>
      <sz val="11"/>
      <color theme="0"/>
      <name val="Book Antiqua"/>
      <family val="1"/>
    </font>
    <font>
      <b/>
      <sz val="11"/>
      <color theme="0"/>
      <name val="Book Antiqua"/>
      <family val="1"/>
    </font>
    <font>
      <b/>
      <sz val="12"/>
      <color theme="0"/>
      <name val="Book Antiqua"/>
      <family val="1"/>
    </font>
    <font>
      <sz val="8"/>
      <name val="Calibri"/>
      <family val="2"/>
      <scheme val="minor"/>
    </font>
    <font>
      <sz val="14"/>
      <color rgb="FF3F3F76"/>
      <name val="Book Antiqua"/>
      <family val="1"/>
    </font>
    <font>
      <sz val="10"/>
      <color theme="1"/>
      <name val="Book Antiqua"/>
      <family val="1"/>
    </font>
    <font>
      <sz val="10"/>
      <color rgb="FF000000"/>
      <name val="Times New Roman"/>
      <family val="1"/>
    </font>
    <font>
      <sz val="9"/>
      <color rgb="FF000000"/>
      <name val="Book Antiqua"/>
      <family val="1"/>
    </font>
    <font>
      <sz val="9"/>
      <name val="Book Antiqua"/>
      <family val="1"/>
    </font>
    <font>
      <sz val="10"/>
      <name val="Book Antiqua"/>
      <family val="1"/>
    </font>
    <font>
      <sz val="10"/>
      <color rgb="FF000000"/>
      <name val="Book Antiqua"/>
      <family val="1"/>
    </font>
    <font>
      <sz val="11"/>
      <color rgb="FF3F3F76"/>
      <name val="Book Antiqua"/>
      <family val="1"/>
    </font>
    <font>
      <sz val="11"/>
      <color theme="1"/>
      <name val="Calibri"/>
      <family val="2"/>
      <scheme val="minor"/>
    </font>
    <font>
      <b/>
      <u/>
      <sz val="14"/>
      <color theme="4" tint="-0.249977111117893"/>
      <name val="Book Antiqua"/>
      <family val="1"/>
    </font>
    <font>
      <b/>
      <sz val="28"/>
      <color theme="4" tint="-0.249977111117893"/>
      <name val="Book Antiqua"/>
      <family val="1"/>
    </font>
    <font>
      <b/>
      <sz val="20"/>
      <color theme="4" tint="-0.249977111117893"/>
      <name val="Book Antiqua"/>
      <family val="1"/>
    </font>
    <font>
      <b/>
      <sz val="16"/>
      <color theme="0"/>
      <name val="Book Antiqua"/>
      <family val="1"/>
    </font>
    <font>
      <sz val="12"/>
      <color theme="0"/>
      <name val="Book Antiqua"/>
      <family val="1"/>
    </font>
    <font>
      <b/>
      <sz val="10"/>
      <color theme="0"/>
      <name val="Book Antiqua"/>
      <family val="1"/>
    </font>
    <font>
      <b/>
      <sz val="14"/>
      <color theme="1"/>
      <name val="Book Antiqua"/>
      <family val="1"/>
    </font>
    <font>
      <b/>
      <sz val="18"/>
      <color theme="1"/>
      <name val="Book Antiqua"/>
      <family val="1"/>
    </font>
    <font>
      <b/>
      <sz val="22"/>
      <color theme="1"/>
      <name val="Book Antiqua"/>
      <family val="1"/>
    </font>
    <font>
      <b/>
      <u/>
      <sz val="11"/>
      <color theme="4" tint="-0.249977111117893"/>
      <name val="Book Antiqua"/>
      <family val="1"/>
    </font>
    <font>
      <b/>
      <vertAlign val="superscript"/>
      <sz val="11"/>
      <color theme="1"/>
      <name val="Book Antiqua"/>
      <family val="1"/>
    </font>
    <font>
      <b/>
      <sz val="14"/>
      <color theme="0"/>
      <name val="Book Antiqua"/>
      <family val="1"/>
    </font>
    <font>
      <sz val="14"/>
      <color theme="0"/>
      <name val="Book Antiqua"/>
      <family val="1"/>
    </font>
    <font>
      <b/>
      <sz val="10"/>
      <color rgb="FFFF0000"/>
      <name val="Book Antiqua"/>
      <family val="1"/>
    </font>
  </fonts>
  <fills count="7">
    <fill>
      <patternFill patternType="none"/>
    </fill>
    <fill>
      <patternFill patternType="gray125"/>
    </fill>
    <fill>
      <patternFill patternType="solid">
        <fgColor rgb="FFFFCC99"/>
      </patternFill>
    </fill>
    <fill>
      <patternFill patternType="solid">
        <fgColor theme="9" tint="0.59999389629810485"/>
        <bgColor indexed="64"/>
      </patternFill>
    </fill>
    <fill>
      <patternFill patternType="solid">
        <fgColor rgb="FFFFFFCC"/>
      </patternFill>
    </fill>
    <fill>
      <patternFill patternType="solid">
        <fgColor theme="2"/>
        <bgColor indexed="64"/>
      </patternFill>
    </fill>
    <fill>
      <patternFill patternType="solid">
        <fgColor theme="4" tint="-0.249977111117893"/>
        <bgColor indexed="64"/>
      </patternFill>
    </fill>
  </fills>
  <borders count="5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style="thin">
        <color rgb="FFB2B2B2"/>
      </left>
      <right style="thin">
        <color rgb="FFB2B2B2"/>
      </right>
      <top style="thin">
        <color rgb="FFB2B2B2"/>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bottom style="thin">
        <color indexed="64"/>
      </bottom>
      <diagonal/>
    </border>
    <border>
      <left style="thin">
        <color rgb="FFB2B2B2"/>
      </left>
      <right style="thin">
        <color rgb="FFB2B2B2"/>
      </right>
      <top/>
      <bottom style="thin">
        <color rgb="FFB2B2B2"/>
      </bottom>
      <diagonal/>
    </border>
    <border>
      <left style="thin">
        <color rgb="FF000000"/>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rgb="FFB2B2B2"/>
      </left>
      <right style="medium">
        <color indexed="64"/>
      </right>
      <top style="thin">
        <color rgb="FFB2B2B2"/>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rgb="FFB2B2B2"/>
      </right>
      <top style="thin">
        <color indexed="64"/>
      </top>
      <bottom style="thin">
        <color indexed="64"/>
      </bottom>
      <diagonal/>
    </border>
    <border>
      <left style="thin">
        <color rgb="FFB2B2B2"/>
      </left>
      <right style="thin">
        <color indexed="64"/>
      </right>
      <top style="thin">
        <color indexed="64"/>
      </top>
      <bottom style="thin">
        <color indexed="64"/>
      </bottom>
      <diagonal/>
    </border>
    <border>
      <left/>
      <right/>
      <top style="thin">
        <color theme="0"/>
      </top>
      <bottom/>
      <diagonal/>
    </border>
  </borders>
  <cellStyleXfs count="4">
    <xf numFmtId="0" fontId="0" fillId="0" borderId="0"/>
    <xf numFmtId="0" fontId="1" fillId="2" borderId="1" applyNumberFormat="0" applyAlignment="0" applyProtection="0"/>
    <xf numFmtId="0" fontId="15" fillId="0" borderId="0"/>
    <xf numFmtId="0" fontId="21" fillId="4" borderId="18" applyNumberFormat="0" applyFont="0" applyAlignment="0" applyProtection="0"/>
  </cellStyleXfs>
  <cellXfs count="254">
    <xf numFmtId="0" fontId="0" fillId="0" borderId="0" xfId="0"/>
    <xf numFmtId="0" fontId="2" fillId="0" borderId="0" xfId="0" applyFont="1"/>
    <xf numFmtId="9" fontId="0" fillId="0" borderId="0" xfId="0" applyNumberFormat="1"/>
    <xf numFmtId="0" fontId="0" fillId="0" borderId="0" xfId="0" applyProtection="1">
      <protection hidden="1"/>
    </xf>
    <xf numFmtId="0" fontId="5" fillId="5" borderId="28" xfId="0" applyFont="1" applyFill="1" applyBorder="1" applyAlignment="1" applyProtection="1">
      <alignment horizontal="center" vertical="top"/>
      <protection hidden="1"/>
    </xf>
    <xf numFmtId="0" fontId="5" fillId="5" borderId="30" xfId="0" applyFont="1" applyFill="1" applyBorder="1" applyAlignment="1" applyProtection="1">
      <alignment horizontal="center" vertical="top"/>
      <protection hidden="1"/>
    </xf>
    <xf numFmtId="0" fontId="3" fillId="5" borderId="0" xfId="0" applyFont="1" applyFill="1" applyProtection="1">
      <protection hidden="1"/>
    </xf>
    <xf numFmtId="0" fontId="22" fillId="5" borderId="0" xfId="3" applyFont="1" applyFill="1" applyBorder="1" applyAlignment="1" applyProtection="1">
      <alignment horizontal="center" vertical="center"/>
      <protection hidden="1"/>
    </xf>
    <xf numFmtId="0" fontId="0" fillId="0" borderId="0" xfId="0" applyAlignment="1" applyProtection="1">
      <alignment vertical="center"/>
      <protection hidden="1"/>
    </xf>
    <xf numFmtId="0" fontId="6" fillId="0" borderId="0" xfId="0" applyFont="1" applyProtection="1">
      <protection hidden="1"/>
    </xf>
    <xf numFmtId="0" fontId="6" fillId="5" borderId="3" xfId="0" applyFont="1" applyFill="1" applyBorder="1" applyProtection="1">
      <protection hidden="1"/>
    </xf>
    <xf numFmtId="0" fontId="6" fillId="5" borderId="4" xfId="0" applyFont="1" applyFill="1" applyBorder="1" applyProtection="1">
      <protection hidden="1"/>
    </xf>
    <xf numFmtId="0" fontId="6" fillId="5" borderId="5" xfId="0" applyFont="1" applyFill="1" applyBorder="1" applyProtection="1">
      <protection hidden="1"/>
    </xf>
    <xf numFmtId="0" fontId="6" fillId="5" borderId="14" xfId="0" applyFont="1" applyFill="1" applyBorder="1" applyAlignment="1" applyProtection="1">
      <alignment horizontal="center" vertical="center"/>
      <protection hidden="1"/>
    </xf>
    <xf numFmtId="0" fontId="6" fillId="5" borderId="0" xfId="0" applyFont="1" applyFill="1" applyAlignment="1" applyProtection="1">
      <alignment vertical="center"/>
      <protection hidden="1"/>
    </xf>
    <xf numFmtId="0" fontId="6" fillId="5" borderId="15" xfId="0" applyFont="1" applyFill="1" applyBorder="1" applyAlignment="1" applyProtection="1">
      <alignment vertical="center"/>
      <protection hidden="1"/>
    </xf>
    <xf numFmtId="0" fontId="6" fillId="5" borderId="14" xfId="0" applyFont="1" applyFill="1" applyBorder="1" applyAlignment="1" applyProtection="1">
      <alignment vertical="center"/>
      <protection hidden="1"/>
    </xf>
    <xf numFmtId="0" fontId="6" fillId="5" borderId="0" xfId="0" applyFont="1" applyFill="1" applyAlignment="1" applyProtection="1">
      <alignment horizontal="center" vertical="center"/>
      <protection hidden="1"/>
    </xf>
    <xf numFmtId="0" fontId="6" fillId="5" borderId="15" xfId="0" applyFont="1" applyFill="1" applyBorder="1" applyAlignment="1" applyProtection="1">
      <alignment vertical="center" wrapText="1"/>
      <protection hidden="1"/>
    </xf>
    <xf numFmtId="0" fontId="6" fillId="5" borderId="0" xfId="0" applyFont="1" applyFill="1" applyAlignment="1" applyProtection="1">
      <alignment horizontal="center" vertical="top"/>
      <protection hidden="1"/>
    </xf>
    <xf numFmtId="0" fontId="6" fillId="5" borderId="14" xfId="0" applyFont="1" applyFill="1" applyBorder="1" applyProtection="1">
      <protection hidden="1"/>
    </xf>
    <xf numFmtId="0" fontId="6" fillId="5" borderId="0" xfId="0" applyFont="1" applyFill="1" applyProtection="1">
      <protection hidden="1"/>
    </xf>
    <xf numFmtId="0" fontId="6" fillId="5" borderId="15" xfId="0" applyFont="1" applyFill="1" applyBorder="1" applyProtection="1">
      <protection hidden="1"/>
    </xf>
    <xf numFmtId="0" fontId="31" fillId="5" borderId="0" xfId="0" applyFont="1" applyFill="1" applyProtection="1">
      <protection hidden="1"/>
    </xf>
    <xf numFmtId="0" fontId="6" fillId="5" borderId="15" xfId="0" applyFont="1" applyFill="1" applyBorder="1" applyAlignment="1" applyProtection="1">
      <alignment wrapText="1"/>
      <protection hidden="1"/>
    </xf>
    <xf numFmtId="0" fontId="6" fillId="5" borderId="6" xfId="0" applyFont="1" applyFill="1" applyBorder="1" applyProtection="1">
      <protection hidden="1"/>
    </xf>
    <xf numFmtId="0" fontId="6" fillId="5" borderId="7" xfId="0" applyFont="1" applyFill="1" applyBorder="1" applyProtection="1">
      <protection hidden="1"/>
    </xf>
    <xf numFmtId="0" fontId="6" fillId="5" borderId="8" xfId="0" applyFont="1" applyFill="1" applyBorder="1" applyProtection="1">
      <protection hidden="1"/>
    </xf>
    <xf numFmtId="0" fontId="7" fillId="5" borderId="0" xfId="0" applyFont="1" applyFill="1" applyProtection="1">
      <protection hidden="1"/>
    </xf>
    <xf numFmtId="0" fontId="8" fillId="0" borderId="0" xfId="0" applyFont="1" applyProtection="1">
      <protection hidden="1"/>
    </xf>
    <xf numFmtId="0" fontId="6" fillId="5" borderId="0" xfId="0" applyFont="1" applyFill="1" applyAlignment="1" applyProtection="1">
      <alignment horizontal="left"/>
      <protection hidden="1"/>
    </xf>
    <xf numFmtId="0" fontId="6" fillId="5" borderId="0" xfId="0" applyFont="1" applyFill="1" applyAlignment="1" applyProtection="1">
      <alignment horizontal="left" vertical="center"/>
      <protection hidden="1"/>
    </xf>
    <xf numFmtId="0" fontId="6" fillId="0" borderId="0" xfId="0" applyFont="1" applyAlignment="1" applyProtection="1">
      <alignment vertical="top" wrapText="1"/>
      <protection hidden="1"/>
    </xf>
    <xf numFmtId="0" fontId="9" fillId="6" borderId="2" xfId="0" applyFont="1" applyFill="1" applyBorder="1" applyAlignment="1" applyProtection="1">
      <alignment horizontal="center"/>
      <protection hidden="1"/>
    </xf>
    <xf numFmtId="1" fontId="16" fillId="5" borderId="2" xfId="2" applyNumberFormat="1" applyFont="1" applyFill="1" applyBorder="1" applyAlignment="1" applyProtection="1">
      <alignment horizontal="center" vertical="center" shrinkToFit="1"/>
      <protection hidden="1"/>
    </xf>
    <xf numFmtId="0" fontId="6" fillId="5" borderId="2" xfId="0" applyFont="1" applyFill="1" applyBorder="1" applyProtection="1">
      <protection hidden="1"/>
    </xf>
    <xf numFmtId="0" fontId="17" fillId="5" borderId="2" xfId="2" applyFont="1" applyFill="1" applyBorder="1" applyAlignment="1" applyProtection="1">
      <alignment horizontal="center" vertical="center" wrapText="1"/>
      <protection hidden="1"/>
    </xf>
    <xf numFmtId="0" fontId="18" fillId="5" borderId="2" xfId="2" applyFont="1" applyFill="1" applyBorder="1" applyAlignment="1" applyProtection="1">
      <alignment vertical="center" wrapText="1"/>
      <protection hidden="1"/>
    </xf>
    <xf numFmtId="0" fontId="17" fillId="5" borderId="17" xfId="2" applyFont="1" applyFill="1" applyBorder="1" applyAlignment="1" applyProtection="1">
      <alignment horizontal="center" vertical="center" wrapText="1"/>
      <protection hidden="1"/>
    </xf>
    <xf numFmtId="164" fontId="6" fillId="5" borderId="2" xfId="0" applyNumberFormat="1" applyFont="1" applyFill="1" applyBorder="1" applyAlignment="1" applyProtection="1">
      <alignment horizontal="center" vertical="center"/>
      <protection hidden="1"/>
    </xf>
    <xf numFmtId="0" fontId="6" fillId="5" borderId="2" xfId="0" applyFont="1" applyFill="1" applyBorder="1" applyAlignment="1" applyProtection="1">
      <alignment horizontal="center" vertical="center"/>
      <protection hidden="1"/>
    </xf>
    <xf numFmtId="1" fontId="6" fillId="5" borderId="2" xfId="0" applyNumberFormat="1" applyFont="1" applyFill="1" applyBorder="1" applyAlignment="1" applyProtection="1">
      <alignment horizontal="center" vertical="center"/>
      <protection hidden="1"/>
    </xf>
    <xf numFmtId="0" fontId="19" fillId="5" borderId="2" xfId="2" applyFont="1" applyFill="1" applyBorder="1" applyAlignment="1" applyProtection="1">
      <alignment vertical="center" wrapText="1"/>
      <protection hidden="1"/>
    </xf>
    <xf numFmtId="2" fontId="9" fillId="6" borderId="9" xfId="0" applyNumberFormat="1" applyFont="1" applyFill="1" applyBorder="1" applyProtection="1">
      <protection hidden="1"/>
    </xf>
    <xf numFmtId="2" fontId="6" fillId="6" borderId="3" xfId="0" applyNumberFormat="1" applyFont="1" applyFill="1" applyBorder="1" applyProtection="1">
      <protection hidden="1"/>
    </xf>
    <xf numFmtId="0" fontId="6" fillId="6" borderId="5" xfId="0" applyFont="1" applyFill="1" applyBorder="1" applyProtection="1">
      <protection hidden="1"/>
    </xf>
    <xf numFmtId="2" fontId="6" fillId="6" borderId="14" xfId="0" applyNumberFormat="1" applyFont="1" applyFill="1" applyBorder="1" applyProtection="1">
      <protection hidden="1"/>
    </xf>
    <xf numFmtId="0" fontId="6" fillId="6" borderId="15" xfId="0" applyFont="1" applyFill="1" applyBorder="1" applyProtection="1">
      <protection hidden="1"/>
    </xf>
    <xf numFmtId="2" fontId="6" fillId="6" borderId="6" xfId="0" applyNumberFormat="1" applyFont="1" applyFill="1" applyBorder="1" applyProtection="1">
      <protection hidden="1"/>
    </xf>
    <xf numFmtId="0" fontId="6" fillId="6" borderId="8" xfId="0" applyFont="1" applyFill="1" applyBorder="1" applyProtection="1">
      <protection hidden="1"/>
    </xf>
    <xf numFmtId="0" fontId="8" fillId="5" borderId="0" xfId="0" applyFont="1" applyFill="1" applyProtection="1">
      <protection hidden="1"/>
    </xf>
    <xf numFmtId="0" fontId="6" fillId="5" borderId="0" xfId="0" applyFont="1" applyFill="1" applyAlignment="1" applyProtection="1">
      <alignment horizontal="right"/>
      <protection hidden="1"/>
    </xf>
    <xf numFmtId="0" fontId="6" fillId="5" borderId="0" xfId="0" applyFont="1" applyFill="1" applyAlignment="1" applyProtection="1">
      <alignment wrapText="1"/>
      <protection hidden="1"/>
    </xf>
    <xf numFmtId="0" fontId="20" fillId="5" borderId="0" xfId="1" applyFont="1" applyFill="1" applyBorder="1" applyAlignment="1" applyProtection="1">
      <protection hidden="1"/>
    </xf>
    <xf numFmtId="0" fontId="27" fillId="6" borderId="16" xfId="2" applyFont="1" applyFill="1" applyBorder="1" applyAlignment="1" applyProtection="1">
      <alignment vertical="center"/>
      <protection hidden="1"/>
    </xf>
    <xf numFmtId="0" fontId="27" fillId="6" borderId="4" xfId="2" applyFont="1" applyFill="1" applyBorder="1" applyAlignment="1" applyProtection="1">
      <alignment vertical="center"/>
      <protection hidden="1"/>
    </xf>
    <xf numFmtId="0" fontId="14" fillId="5" borderId="2" xfId="0" applyFont="1" applyFill="1" applyBorder="1" applyAlignment="1" applyProtection="1">
      <alignment horizontal="center" vertical="center"/>
      <protection hidden="1"/>
    </xf>
    <xf numFmtId="0" fontId="14" fillId="5" borderId="2" xfId="0" applyFont="1" applyFill="1" applyBorder="1" applyAlignment="1" applyProtection="1">
      <alignment horizontal="left" vertical="center" wrapText="1"/>
      <protection hidden="1"/>
    </xf>
    <xf numFmtId="0" fontId="14" fillId="5" borderId="2" xfId="0" applyFont="1" applyFill="1" applyBorder="1" applyAlignment="1" applyProtection="1">
      <alignment horizontal="center" vertical="center" wrapText="1"/>
      <protection hidden="1"/>
    </xf>
    <xf numFmtId="2" fontId="9" fillId="6" borderId="2" xfId="0" applyNumberFormat="1" applyFont="1" applyFill="1" applyBorder="1" applyProtection="1">
      <protection hidden="1"/>
    </xf>
    <xf numFmtId="0" fontId="9" fillId="6" borderId="2" xfId="0" applyFont="1" applyFill="1" applyBorder="1" applyProtection="1">
      <protection hidden="1"/>
    </xf>
    <xf numFmtId="0" fontId="6" fillId="5" borderId="0" xfId="0" applyFont="1" applyFill="1" applyAlignment="1" applyProtection="1">
      <alignment horizontal="right" vertical="top"/>
      <protection hidden="1"/>
    </xf>
    <xf numFmtId="0" fontId="6" fillId="0" borderId="0" xfId="0" applyFont="1" applyAlignment="1" applyProtection="1">
      <alignment horizontal="center" vertical="center"/>
      <protection hidden="1"/>
    </xf>
    <xf numFmtId="0" fontId="9" fillId="6" borderId="2" xfId="0" applyFont="1" applyFill="1" applyBorder="1" applyAlignment="1" applyProtection="1">
      <alignment horizontal="center" vertical="center" wrapText="1"/>
      <protection hidden="1"/>
    </xf>
    <xf numFmtId="0" fontId="6" fillId="0" borderId="0" xfId="0" applyFont="1" applyAlignment="1" applyProtection="1">
      <alignment vertical="center" wrapText="1"/>
      <protection hidden="1"/>
    </xf>
    <xf numFmtId="0" fontId="6" fillId="0" borderId="0" xfId="0" applyFont="1" applyAlignment="1" applyProtection="1">
      <alignment horizontal="center"/>
      <protection hidden="1"/>
    </xf>
    <xf numFmtId="0" fontId="6" fillId="5" borderId="2" xfId="0" applyFont="1" applyFill="1" applyBorder="1" applyAlignment="1" applyProtection="1">
      <alignment horizontal="left" vertical="center" wrapText="1"/>
      <protection hidden="1"/>
    </xf>
    <xf numFmtId="0" fontId="8" fillId="0" borderId="0" xfId="0" applyFont="1" applyAlignment="1" applyProtection="1">
      <alignment vertical="center" wrapText="1"/>
      <protection hidden="1"/>
    </xf>
    <xf numFmtId="0" fontId="10" fillId="0" borderId="0" xfId="0" applyFont="1" applyProtection="1">
      <protection hidden="1"/>
    </xf>
    <xf numFmtId="0" fontId="6" fillId="5" borderId="9" xfId="0" applyFont="1" applyFill="1" applyBorder="1" applyAlignment="1" applyProtection="1">
      <alignment horizontal="center"/>
      <protection hidden="1"/>
    </xf>
    <xf numFmtId="2" fontId="6" fillId="5" borderId="2" xfId="0" applyNumberFormat="1" applyFont="1" applyFill="1" applyBorder="1" applyAlignment="1" applyProtection="1">
      <alignment vertical="center"/>
      <protection hidden="1"/>
    </xf>
    <xf numFmtId="0" fontId="6" fillId="5" borderId="9" xfId="0" applyFont="1" applyFill="1" applyBorder="1" applyProtection="1">
      <protection hidden="1"/>
    </xf>
    <xf numFmtId="2" fontId="6" fillId="5" borderId="9" xfId="0" applyNumberFormat="1" applyFont="1" applyFill="1" applyBorder="1" applyProtection="1">
      <protection hidden="1"/>
    </xf>
    <xf numFmtId="2" fontId="8" fillId="5" borderId="2" xfId="0" applyNumberFormat="1" applyFont="1" applyFill="1" applyBorder="1" applyAlignment="1" applyProtection="1">
      <alignment horizontal="center"/>
      <protection hidden="1"/>
    </xf>
    <xf numFmtId="0" fontId="6" fillId="5" borderId="2" xfId="0" applyFont="1" applyFill="1" applyBorder="1" applyAlignment="1" applyProtection="1">
      <alignment vertical="center"/>
      <protection hidden="1"/>
    </xf>
    <xf numFmtId="0" fontId="8" fillId="5" borderId="2" xfId="0" applyFont="1" applyFill="1" applyBorder="1" applyAlignment="1" applyProtection="1">
      <alignment horizontal="center" vertical="center"/>
      <protection hidden="1"/>
    </xf>
    <xf numFmtId="0" fontId="6" fillId="0" borderId="0" xfId="0" applyFont="1" applyAlignment="1" applyProtection="1">
      <alignment vertical="center"/>
      <protection hidden="1"/>
    </xf>
    <xf numFmtId="0" fontId="20" fillId="4" borderId="18" xfId="3" applyFont="1" applyProtection="1">
      <protection locked="0"/>
    </xf>
    <xf numFmtId="0" fontId="6" fillId="4" borderId="18" xfId="3" applyFont="1" applyAlignment="1" applyProtection="1">
      <alignment horizontal="center" vertical="center"/>
      <protection locked="0"/>
    </xf>
    <xf numFmtId="0" fontId="6" fillId="4" borderId="18" xfId="3" applyFont="1" applyAlignment="1" applyProtection="1">
      <alignment horizontal="left" vertical="center"/>
      <protection locked="0"/>
    </xf>
    <xf numFmtId="0" fontId="6" fillId="5" borderId="0" xfId="0" applyFont="1" applyFill="1" applyAlignment="1" applyProtection="1">
      <alignment horizontal="left" vertical="top"/>
      <protection hidden="1"/>
    </xf>
    <xf numFmtId="0" fontId="6" fillId="5" borderId="0" xfId="0" applyFont="1" applyFill="1" applyAlignment="1" applyProtection="1">
      <alignment horizontal="left" vertical="top" wrapText="1"/>
      <protection hidden="1"/>
    </xf>
    <xf numFmtId="0" fontId="6" fillId="5" borderId="2" xfId="0" applyFont="1" applyFill="1" applyBorder="1" applyAlignment="1" applyProtection="1">
      <alignment horizontal="center"/>
      <protection hidden="1"/>
    </xf>
    <xf numFmtId="0" fontId="6" fillId="5" borderId="13" xfId="0" applyFont="1" applyFill="1" applyBorder="1" applyAlignment="1" applyProtection="1">
      <alignment horizontal="center" vertical="center"/>
      <protection hidden="1"/>
    </xf>
    <xf numFmtId="0" fontId="6" fillId="5" borderId="2" xfId="0" applyFont="1" applyFill="1" applyBorder="1" applyAlignment="1" applyProtection="1">
      <alignment horizontal="left" vertical="center"/>
      <protection hidden="1"/>
    </xf>
    <xf numFmtId="2" fontId="6" fillId="5" borderId="2" xfId="0" applyNumberFormat="1" applyFont="1" applyFill="1" applyBorder="1" applyAlignment="1" applyProtection="1">
      <alignment horizontal="center" vertical="center"/>
      <protection hidden="1"/>
    </xf>
    <xf numFmtId="0" fontId="6" fillId="5" borderId="0" xfId="0" applyFont="1" applyFill="1" applyAlignment="1" applyProtection="1">
      <alignment vertical="top" wrapText="1"/>
      <protection hidden="1"/>
    </xf>
    <xf numFmtId="0" fontId="6" fillId="5" borderId="0" xfId="0" applyFont="1" applyFill="1" applyAlignment="1" applyProtection="1">
      <alignment vertical="top"/>
      <protection hidden="1"/>
    </xf>
    <xf numFmtId="2" fontId="6" fillId="5" borderId="2" xfId="0" applyNumberFormat="1" applyFont="1" applyFill="1" applyBorder="1" applyAlignment="1" applyProtection="1">
      <alignment horizontal="center"/>
      <protection hidden="1"/>
    </xf>
    <xf numFmtId="0" fontId="9" fillId="6" borderId="4" xfId="0" applyFont="1" applyFill="1" applyBorder="1" applyAlignment="1" applyProtection="1">
      <alignment horizontal="center"/>
      <protection hidden="1"/>
    </xf>
    <xf numFmtId="0" fontId="14" fillId="5" borderId="13" xfId="0" applyFont="1" applyFill="1" applyBorder="1" applyAlignment="1" applyProtection="1">
      <alignment horizontal="center" vertical="center"/>
      <protection hidden="1"/>
    </xf>
    <xf numFmtId="0" fontId="14" fillId="5" borderId="13" xfId="0" applyFont="1" applyFill="1" applyBorder="1" applyAlignment="1" applyProtection="1">
      <alignment horizontal="left" vertical="center" wrapText="1"/>
      <protection hidden="1"/>
    </xf>
    <xf numFmtId="0" fontId="20" fillId="4" borderId="34" xfId="3" applyFont="1" applyBorder="1" applyProtection="1">
      <protection locked="0"/>
    </xf>
    <xf numFmtId="0" fontId="26" fillId="6" borderId="14" xfId="0" applyFont="1" applyFill="1" applyBorder="1" applyAlignment="1" applyProtection="1">
      <alignment horizontal="right"/>
      <protection hidden="1"/>
    </xf>
    <xf numFmtId="0" fontId="26" fillId="6" borderId="0" xfId="0" applyFont="1" applyFill="1" applyAlignment="1" applyProtection="1">
      <alignment horizontal="right"/>
      <protection hidden="1"/>
    </xf>
    <xf numFmtId="0" fontId="26" fillId="6" borderId="6" xfId="0" applyFont="1" applyFill="1" applyBorder="1" applyAlignment="1" applyProtection="1">
      <alignment horizontal="right"/>
      <protection hidden="1"/>
    </xf>
    <xf numFmtId="0" fontId="26" fillId="6" borderId="7" xfId="0" applyFont="1" applyFill="1" applyBorder="1" applyAlignment="1" applyProtection="1">
      <alignment horizontal="right"/>
      <protection hidden="1"/>
    </xf>
    <xf numFmtId="2" fontId="6" fillId="4" borderId="18" xfId="3" applyNumberFormat="1" applyFont="1" applyProtection="1">
      <protection locked="0"/>
    </xf>
    <xf numFmtId="2" fontId="6" fillId="4" borderId="34" xfId="3" applyNumberFormat="1" applyFont="1" applyBorder="1" applyProtection="1">
      <protection locked="0"/>
    </xf>
    <xf numFmtId="0" fontId="10" fillId="6" borderId="4" xfId="0" applyFont="1" applyFill="1" applyBorder="1" applyAlignment="1" applyProtection="1">
      <alignment horizontal="left"/>
      <protection hidden="1"/>
    </xf>
    <xf numFmtId="0" fontId="0" fillId="5" borderId="37" xfId="0" applyFill="1" applyBorder="1" applyProtection="1">
      <protection hidden="1"/>
    </xf>
    <xf numFmtId="0" fontId="6" fillId="5" borderId="28" xfId="0" applyFont="1" applyFill="1" applyBorder="1" applyProtection="1">
      <protection hidden="1"/>
    </xf>
    <xf numFmtId="0" fontId="6" fillId="5" borderId="29" xfId="0" applyFont="1" applyFill="1" applyBorder="1" applyProtection="1">
      <protection hidden="1"/>
    </xf>
    <xf numFmtId="0" fontId="7" fillId="5" borderId="29" xfId="0" applyFont="1" applyFill="1" applyBorder="1" applyProtection="1">
      <protection hidden="1"/>
    </xf>
    <xf numFmtId="0" fontId="7" fillId="5" borderId="28" xfId="0" applyFont="1" applyFill="1" applyBorder="1" applyProtection="1">
      <protection hidden="1"/>
    </xf>
    <xf numFmtId="0" fontId="8" fillId="5" borderId="2" xfId="0" applyFont="1" applyFill="1" applyBorder="1" applyAlignment="1" applyProtection="1">
      <alignment horizontal="center"/>
      <protection hidden="1"/>
    </xf>
    <xf numFmtId="0" fontId="9" fillId="6" borderId="10" xfId="0" applyFont="1" applyFill="1" applyBorder="1" applyAlignment="1" applyProtection="1">
      <alignment horizontal="center"/>
      <protection hidden="1"/>
    </xf>
    <xf numFmtId="0" fontId="10" fillId="6" borderId="10" xfId="0" applyFont="1" applyFill="1" applyBorder="1" applyAlignment="1" applyProtection="1">
      <alignment horizontal="left"/>
      <protection hidden="1"/>
    </xf>
    <xf numFmtId="0" fontId="13" fillId="4" borderId="2" xfId="3" applyFont="1" applyBorder="1" applyProtection="1">
      <protection locked="0"/>
    </xf>
    <xf numFmtId="0" fontId="13" fillId="5" borderId="2" xfId="3" applyFont="1" applyFill="1" applyBorder="1" applyAlignment="1" applyProtection="1">
      <alignment horizontal="left" vertical="center"/>
      <protection hidden="1"/>
    </xf>
    <xf numFmtId="0" fontId="20" fillId="5" borderId="2" xfId="3" applyFont="1" applyFill="1" applyBorder="1" applyAlignment="1" applyProtection="1">
      <alignment horizontal="left"/>
      <protection hidden="1"/>
    </xf>
    <xf numFmtId="0" fontId="6" fillId="5" borderId="12" xfId="3" applyFont="1" applyFill="1" applyBorder="1" applyAlignment="1" applyProtection="1">
      <alignment horizontal="left"/>
      <protection hidden="1"/>
    </xf>
    <xf numFmtId="0" fontId="6" fillId="5" borderId="2" xfId="3" applyFont="1" applyFill="1" applyBorder="1" applyAlignment="1" applyProtection="1">
      <alignment horizontal="left"/>
      <protection hidden="1"/>
    </xf>
    <xf numFmtId="0" fontId="6" fillId="5" borderId="12" xfId="0" applyFont="1" applyFill="1" applyBorder="1" applyProtection="1">
      <protection hidden="1"/>
    </xf>
    <xf numFmtId="0" fontId="6" fillId="5" borderId="11" xfId="0" applyFont="1" applyFill="1" applyBorder="1" applyAlignment="1" applyProtection="1">
      <alignment horizontal="center"/>
      <protection hidden="1"/>
    </xf>
    <xf numFmtId="0" fontId="6" fillId="5" borderId="9" xfId="0" applyFont="1" applyFill="1" applyBorder="1" applyAlignment="1" applyProtection="1">
      <alignment horizontal="right"/>
      <protection hidden="1"/>
    </xf>
    <xf numFmtId="0" fontId="10" fillId="6" borderId="2" xfId="0" applyFont="1" applyFill="1" applyBorder="1" applyAlignment="1" applyProtection="1">
      <alignment horizontal="right"/>
      <protection hidden="1"/>
    </xf>
    <xf numFmtId="0" fontId="10" fillId="6" borderId="2" xfId="0" applyFont="1" applyFill="1" applyBorder="1" applyAlignment="1" applyProtection="1">
      <alignment horizontal="center"/>
      <protection hidden="1"/>
    </xf>
    <xf numFmtId="0" fontId="6" fillId="5" borderId="7" xfId="0" applyFont="1" applyFill="1" applyBorder="1" applyAlignment="1" applyProtection="1">
      <alignment horizontal="center" vertical="top"/>
      <protection hidden="1"/>
    </xf>
    <xf numFmtId="0" fontId="31" fillId="5" borderId="4" xfId="0" applyFont="1" applyFill="1" applyBorder="1" applyProtection="1">
      <protection hidden="1"/>
    </xf>
    <xf numFmtId="0" fontId="6" fillId="5" borderId="0" xfId="0" applyFont="1" applyFill="1" applyAlignment="1" applyProtection="1">
      <alignment horizontal="left" wrapText="1"/>
      <protection hidden="1"/>
    </xf>
    <xf numFmtId="2" fontId="20" fillId="4" borderId="18" xfId="3" applyNumberFormat="1" applyFont="1" applyProtection="1">
      <protection locked="0"/>
    </xf>
    <xf numFmtId="165" fontId="6" fillId="4" borderId="18" xfId="3" applyNumberFormat="1" applyFont="1" applyAlignment="1" applyProtection="1">
      <alignment horizontal="center" vertical="center"/>
      <protection locked="0"/>
    </xf>
    <xf numFmtId="0" fontId="6" fillId="5" borderId="15" xfId="0" applyFont="1" applyFill="1" applyBorder="1" applyAlignment="1" applyProtection="1">
      <alignment vertical="top" wrapText="1"/>
      <protection hidden="1"/>
    </xf>
    <xf numFmtId="0" fontId="14" fillId="5" borderId="13" xfId="0" applyFont="1" applyFill="1" applyBorder="1" applyAlignment="1" applyProtection="1">
      <alignment vertical="center"/>
      <protection hidden="1"/>
    </xf>
    <xf numFmtId="0" fontId="14" fillId="5" borderId="2" xfId="0" applyFont="1" applyFill="1" applyBorder="1" applyAlignment="1" applyProtection="1">
      <alignment vertical="center"/>
      <protection hidden="1"/>
    </xf>
    <xf numFmtId="0" fontId="8" fillId="5" borderId="15" xfId="0" applyFont="1" applyFill="1" applyBorder="1" applyAlignment="1" applyProtection="1">
      <alignment vertical="top" wrapText="1"/>
      <protection hidden="1"/>
    </xf>
    <xf numFmtId="0" fontId="8" fillId="5" borderId="15" xfId="0" applyFont="1" applyFill="1" applyBorder="1" applyAlignment="1" applyProtection="1">
      <alignment vertical="center" wrapText="1"/>
      <protection hidden="1"/>
    </xf>
    <xf numFmtId="2" fontId="6" fillId="0" borderId="0" xfId="0" applyNumberFormat="1" applyFont="1" applyProtection="1">
      <protection hidden="1"/>
    </xf>
    <xf numFmtId="165" fontId="6" fillId="0" borderId="0" xfId="0" applyNumberFormat="1" applyFont="1" applyProtection="1">
      <protection hidden="1"/>
    </xf>
    <xf numFmtId="0" fontId="35" fillId="6" borderId="16" xfId="2" applyFont="1" applyFill="1" applyBorder="1" applyAlignment="1" applyProtection="1">
      <alignment vertical="center"/>
      <protection hidden="1"/>
    </xf>
    <xf numFmtId="0" fontId="35" fillId="6" borderId="4" xfId="2" applyFont="1" applyFill="1" applyBorder="1" applyAlignment="1" applyProtection="1">
      <alignment vertical="center"/>
      <protection hidden="1"/>
    </xf>
    <xf numFmtId="0" fontId="6" fillId="5" borderId="2" xfId="0" applyFont="1" applyFill="1" applyBorder="1" applyAlignment="1" applyProtection="1">
      <alignment horizontal="center" vertical="center" wrapText="1"/>
      <protection hidden="1"/>
    </xf>
    <xf numFmtId="0" fontId="23" fillId="5" borderId="36" xfId="0" applyFont="1" applyFill="1" applyBorder="1" applyAlignment="1" applyProtection="1">
      <alignment horizontal="center" vertical="center" textRotation="90"/>
      <protection hidden="1"/>
    </xf>
    <xf numFmtId="0" fontId="23" fillId="5" borderId="28" xfId="0" applyFont="1" applyFill="1" applyBorder="1" applyAlignment="1" applyProtection="1">
      <alignment horizontal="center" vertical="center" textRotation="90"/>
      <protection hidden="1"/>
    </xf>
    <xf numFmtId="0" fontId="23" fillId="5" borderId="30" xfId="0" applyFont="1" applyFill="1" applyBorder="1" applyAlignment="1" applyProtection="1">
      <alignment horizontal="center" vertical="center" textRotation="90"/>
      <protection hidden="1"/>
    </xf>
    <xf numFmtId="0" fontId="23" fillId="5" borderId="38" xfId="0" applyFont="1" applyFill="1" applyBorder="1" applyAlignment="1" applyProtection="1">
      <alignment horizontal="center" vertical="center" textRotation="90"/>
      <protection hidden="1"/>
    </xf>
    <xf numFmtId="0" fontId="23" fillId="5" borderId="29" xfId="0" applyFont="1" applyFill="1" applyBorder="1" applyAlignment="1" applyProtection="1">
      <alignment horizontal="center" vertical="center" textRotation="90"/>
      <protection hidden="1"/>
    </xf>
    <xf numFmtId="0" fontId="23" fillId="5" borderId="32" xfId="0" applyFont="1" applyFill="1" applyBorder="1" applyAlignment="1" applyProtection="1">
      <alignment horizontal="center" vertical="center" textRotation="90"/>
      <protection hidden="1"/>
    </xf>
    <xf numFmtId="0" fontId="22" fillId="3" borderId="19" xfId="3" applyFont="1" applyFill="1" applyBorder="1" applyAlignment="1" applyProtection="1">
      <alignment horizontal="center" vertical="center"/>
      <protection hidden="1"/>
    </xf>
    <xf numFmtId="0" fontId="22" fillId="3" borderId="20" xfId="3" applyFont="1" applyFill="1" applyBorder="1" applyAlignment="1" applyProtection="1">
      <alignment horizontal="center" vertical="center"/>
      <protection hidden="1"/>
    </xf>
    <xf numFmtId="0" fontId="24" fillId="5" borderId="0" xfId="0" applyFont="1" applyFill="1" applyAlignment="1" applyProtection="1">
      <alignment horizontal="center" vertical="center" wrapText="1"/>
      <protection hidden="1"/>
    </xf>
    <xf numFmtId="0" fontId="24" fillId="5" borderId="31" xfId="0" applyFont="1" applyFill="1" applyBorder="1" applyAlignment="1" applyProtection="1">
      <alignment horizontal="center" vertical="center" wrapText="1"/>
      <protection hidden="1"/>
    </xf>
    <xf numFmtId="0" fontId="3" fillId="5" borderId="23" xfId="0" applyFont="1" applyFill="1" applyBorder="1" applyAlignment="1" applyProtection="1">
      <alignment horizontal="center" vertical="center"/>
      <protection hidden="1"/>
    </xf>
    <xf numFmtId="0" fontId="3" fillId="5" borderId="24" xfId="0" applyFont="1" applyFill="1" applyBorder="1" applyAlignment="1" applyProtection="1">
      <alignment horizontal="center" vertical="center"/>
      <protection hidden="1"/>
    </xf>
    <xf numFmtId="0" fontId="3" fillId="5" borderId="25" xfId="0" applyFont="1" applyFill="1" applyBorder="1" applyAlignment="1" applyProtection="1">
      <alignment horizontal="center" vertical="center"/>
      <protection hidden="1"/>
    </xf>
    <xf numFmtId="0" fontId="3" fillId="5" borderId="26" xfId="0" applyFont="1" applyFill="1" applyBorder="1" applyAlignment="1" applyProtection="1">
      <alignment horizontal="center" vertical="center" wrapText="1"/>
      <protection hidden="1"/>
    </xf>
    <xf numFmtId="0" fontId="3" fillId="5" borderId="21" xfId="0" applyFont="1" applyFill="1" applyBorder="1" applyAlignment="1" applyProtection="1">
      <alignment horizontal="center" vertical="center" wrapText="1"/>
      <protection hidden="1"/>
    </xf>
    <xf numFmtId="0" fontId="3" fillId="5" borderId="27" xfId="0" applyFont="1" applyFill="1" applyBorder="1" applyAlignment="1" applyProtection="1">
      <alignment horizontal="center" vertical="center" wrapText="1"/>
      <protection hidden="1"/>
    </xf>
    <xf numFmtId="0" fontId="5" fillId="5" borderId="0" xfId="0" applyFont="1" applyFill="1" applyAlignment="1" applyProtection="1">
      <alignment horizontal="left" vertical="top" wrapText="1"/>
      <protection hidden="1"/>
    </xf>
    <xf numFmtId="0" fontId="5" fillId="5" borderId="29" xfId="0" applyFont="1" applyFill="1" applyBorder="1" applyAlignment="1" applyProtection="1">
      <alignment horizontal="left" vertical="top" wrapText="1"/>
      <protection hidden="1"/>
    </xf>
    <xf numFmtId="0" fontId="5" fillId="5" borderId="31" xfId="0" applyFont="1" applyFill="1" applyBorder="1" applyAlignment="1" applyProtection="1">
      <alignment horizontal="left" vertical="top" wrapText="1"/>
      <protection hidden="1"/>
    </xf>
    <xf numFmtId="0" fontId="5" fillId="5" borderId="32" xfId="0" applyFont="1" applyFill="1" applyBorder="1" applyAlignment="1" applyProtection="1">
      <alignment horizontal="left" vertical="top" wrapText="1"/>
      <protection hidden="1"/>
    </xf>
    <xf numFmtId="0" fontId="11" fillId="6" borderId="9" xfId="0" applyFont="1" applyFill="1" applyBorder="1" applyAlignment="1" applyProtection="1">
      <alignment horizontal="center" vertical="center" wrapText="1"/>
      <protection hidden="1"/>
    </xf>
    <xf numFmtId="0" fontId="11" fillId="6" borderId="10" xfId="0" applyFont="1" applyFill="1" applyBorder="1" applyAlignment="1" applyProtection="1">
      <alignment horizontal="center" vertical="center" wrapText="1"/>
      <protection hidden="1"/>
    </xf>
    <xf numFmtId="0" fontId="11" fillId="6" borderId="11" xfId="0" applyFont="1" applyFill="1" applyBorder="1" applyAlignment="1" applyProtection="1">
      <alignment horizontal="center" vertical="center" wrapText="1"/>
      <protection hidden="1"/>
    </xf>
    <xf numFmtId="0" fontId="22" fillId="5" borderId="14" xfId="0" applyFont="1" applyFill="1" applyBorder="1" applyAlignment="1" applyProtection="1">
      <alignment horizontal="center"/>
      <protection hidden="1"/>
    </xf>
    <xf numFmtId="0" fontId="22" fillId="5" borderId="0" xfId="0" applyFont="1" applyFill="1" applyAlignment="1" applyProtection="1">
      <alignment horizontal="center"/>
      <protection hidden="1"/>
    </xf>
    <xf numFmtId="0" fontId="22" fillId="5" borderId="15" xfId="0" applyFont="1" applyFill="1" applyBorder="1" applyAlignment="1" applyProtection="1">
      <alignment horizontal="center"/>
      <protection hidden="1"/>
    </xf>
    <xf numFmtId="0" fontId="8" fillId="5" borderId="14" xfId="0" applyFont="1" applyFill="1" applyBorder="1" applyAlignment="1" applyProtection="1">
      <alignment horizontal="center"/>
      <protection hidden="1"/>
    </xf>
    <xf numFmtId="0" fontId="8" fillId="5" borderId="0" xfId="0" applyFont="1" applyFill="1" applyAlignment="1" applyProtection="1">
      <alignment horizontal="center"/>
      <protection hidden="1"/>
    </xf>
    <xf numFmtId="0" fontId="8" fillId="5" borderId="15" xfId="0" applyFont="1" applyFill="1" applyBorder="1" applyAlignment="1" applyProtection="1">
      <alignment horizontal="center"/>
      <protection hidden="1"/>
    </xf>
    <xf numFmtId="0" fontId="25" fillId="6" borderId="39" xfId="0" applyFont="1" applyFill="1" applyBorder="1" applyAlignment="1" applyProtection="1">
      <alignment horizontal="center" vertical="center" wrapText="1"/>
      <protection hidden="1"/>
    </xf>
    <xf numFmtId="0" fontId="25" fillId="6" borderId="40" xfId="0" applyFont="1" applyFill="1" applyBorder="1" applyAlignment="1" applyProtection="1">
      <alignment horizontal="center" vertical="center" wrapText="1"/>
      <protection hidden="1"/>
    </xf>
    <xf numFmtId="0" fontId="25" fillId="6" borderId="41" xfId="0" applyFont="1" applyFill="1" applyBorder="1" applyAlignment="1" applyProtection="1">
      <alignment horizontal="center" vertical="center" wrapText="1"/>
      <protection hidden="1"/>
    </xf>
    <xf numFmtId="0" fontId="4" fillId="5" borderId="28" xfId="0" applyFont="1" applyFill="1" applyBorder="1" applyAlignment="1" applyProtection="1">
      <alignment horizontal="center" vertical="center"/>
      <protection hidden="1"/>
    </xf>
    <xf numFmtId="0" fontId="4" fillId="5" borderId="0" xfId="0" applyFont="1" applyFill="1" applyAlignment="1" applyProtection="1">
      <alignment horizontal="center" vertical="center"/>
      <protection hidden="1"/>
    </xf>
    <xf numFmtId="0" fontId="4" fillId="5" borderId="29" xfId="0" applyFont="1" applyFill="1" applyBorder="1" applyAlignment="1" applyProtection="1">
      <alignment horizontal="center" vertical="center"/>
      <protection hidden="1"/>
    </xf>
    <xf numFmtId="0" fontId="11" fillId="6" borderId="42" xfId="0" applyFont="1" applyFill="1" applyBorder="1" applyAlignment="1" applyProtection="1">
      <alignment horizontal="center"/>
      <protection hidden="1"/>
    </xf>
    <xf numFmtId="0" fontId="11" fillId="6" borderId="2" xfId="0" applyFont="1" applyFill="1" applyBorder="1" applyAlignment="1" applyProtection="1">
      <alignment horizontal="center"/>
      <protection hidden="1"/>
    </xf>
    <xf numFmtId="0" fontId="11" fillId="6" borderId="43" xfId="0" applyFont="1" applyFill="1" applyBorder="1" applyAlignment="1" applyProtection="1">
      <alignment horizontal="center"/>
      <protection hidden="1"/>
    </xf>
    <xf numFmtId="0" fontId="7" fillId="5" borderId="44" xfId="0" applyFont="1" applyFill="1" applyBorder="1" applyAlignment="1" applyProtection="1">
      <alignment horizontal="left" wrapText="1"/>
      <protection hidden="1"/>
    </xf>
    <xf numFmtId="0" fontId="7" fillId="5" borderId="13" xfId="0" applyFont="1" applyFill="1" applyBorder="1" applyAlignment="1" applyProtection="1">
      <alignment horizontal="left" wrapText="1"/>
      <protection hidden="1"/>
    </xf>
    <xf numFmtId="0" fontId="13" fillId="4" borderId="22" xfId="3" applyFont="1" applyBorder="1" applyAlignment="1" applyProtection="1">
      <alignment horizontal="center" wrapText="1"/>
      <protection locked="0"/>
    </xf>
    <xf numFmtId="0" fontId="13" fillId="4" borderId="45" xfId="3" applyFont="1" applyBorder="1" applyAlignment="1" applyProtection="1">
      <alignment horizontal="center" wrapText="1"/>
      <protection locked="0"/>
    </xf>
    <xf numFmtId="0" fontId="13" fillId="4" borderId="9" xfId="3" applyFont="1" applyBorder="1" applyAlignment="1" applyProtection="1">
      <alignment horizontal="left"/>
      <protection locked="0"/>
    </xf>
    <xf numFmtId="0" fontId="13" fillId="4" borderId="10" xfId="3" applyFont="1" applyBorder="1" applyAlignment="1" applyProtection="1">
      <alignment horizontal="left"/>
      <protection locked="0"/>
    </xf>
    <xf numFmtId="0" fontId="13" fillId="4" borderId="11" xfId="3" applyFont="1" applyBorder="1" applyAlignment="1" applyProtection="1">
      <alignment horizontal="left"/>
      <protection locked="0"/>
    </xf>
    <xf numFmtId="0" fontId="7" fillId="5" borderId="42" xfId="0" applyFont="1" applyFill="1" applyBorder="1" applyAlignment="1" applyProtection="1">
      <alignment horizontal="left"/>
      <protection hidden="1"/>
    </xf>
    <xf numFmtId="0" fontId="7" fillId="5" borderId="9" xfId="0" applyFont="1" applyFill="1" applyBorder="1" applyAlignment="1" applyProtection="1">
      <alignment horizontal="left"/>
      <protection hidden="1"/>
    </xf>
    <xf numFmtId="0" fontId="13" fillId="4" borderId="46" xfId="3" applyFont="1" applyBorder="1" applyAlignment="1" applyProtection="1">
      <alignment horizontal="left"/>
      <protection locked="0"/>
    </xf>
    <xf numFmtId="0" fontId="7" fillId="5" borderId="49" xfId="0" applyFont="1" applyFill="1" applyBorder="1" applyAlignment="1" applyProtection="1">
      <alignment horizontal="left"/>
      <protection hidden="1"/>
    </xf>
    <xf numFmtId="0" fontId="7" fillId="5" borderId="12" xfId="0" applyFont="1" applyFill="1" applyBorder="1" applyAlignment="1" applyProtection="1">
      <alignment horizontal="left"/>
      <protection hidden="1"/>
    </xf>
    <xf numFmtId="0" fontId="7" fillId="5" borderId="50" xfId="0" applyFont="1" applyFill="1" applyBorder="1" applyAlignment="1" applyProtection="1">
      <alignment horizontal="left"/>
      <protection hidden="1"/>
    </xf>
    <xf numFmtId="0" fontId="7" fillId="5" borderId="51" xfId="0" applyFont="1" applyFill="1" applyBorder="1" applyAlignment="1" applyProtection="1">
      <alignment horizontal="left"/>
      <protection hidden="1"/>
    </xf>
    <xf numFmtId="0" fontId="13" fillId="4" borderId="3" xfId="3" applyFont="1" applyBorder="1" applyAlignment="1" applyProtection="1">
      <alignment horizontal="center"/>
      <protection locked="0"/>
    </xf>
    <xf numFmtId="0" fontId="13" fillId="4" borderId="4" xfId="3" applyFont="1" applyBorder="1" applyAlignment="1" applyProtection="1">
      <alignment horizontal="center"/>
      <protection locked="0"/>
    </xf>
    <xf numFmtId="0" fontId="13" fillId="4" borderId="47" xfId="3" applyFont="1" applyBorder="1" applyAlignment="1" applyProtection="1">
      <alignment horizontal="center"/>
      <protection locked="0"/>
    </xf>
    <xf numFmtId="0" fontId="13" fillId="4" borderId="14" xfId="3" applyFont="1" applyBorder="1" applyAlignment="1" applyProtection="1">
      <alignment horizontal="center"/>
      <protection locked="0"/>
    </xf>
    <xf numFmtId="0" fontId="13" fillId="4" borderId="0" xfId="3" applyFont="1" applyBorder="1" applyAlignment="1" applyProtection="1">
      <alignment horizontal="center"/>
      <protection locked="0"/>
    </xf>
    <xf numFmtId="0" fontId="13" fillId="4" borderId="29" xfId="3" applyFont="1" applyBorder="1" applyAlignment="1" applyProtection="1">
      <alignment horizontal="center"/>
      <protection locked="0"/>
    </xf>
    <xf numFmtId="0" fontId="13" fillId="4" borderId="6" xfId="3" applyFont="1" applyBorder="1" applyAlignment="1" applyProtection="1">
      <alignment horizontal="center"/>
      <protection locked="0"/>
    </xf>
    <xf numFmtId="0" fontId="13" fillId="4" borderId="7" xfId="3" applyFont="1" applyBorder="1" applyAlignment="1" applyProtection="1">
      <alignment horizontal="center"/>
      <protection locked="0"/>
    </xf>
    <xf numFmtId="0" fontId="13" fillId="4" borderId="48" xfId="3" applyFont="1" applyBorder="1" applyAlignment="1" applyProtection="1">
      <alignment horizontal="center"/>
      <protection locked="0"/>
    </xf>
    <xf numFmtId="0" fontId="30" fillId="5" borderId="0" xfId="0" applyFont="1" applyFill="1" applyAlignment="1" applyProtection="1">
      <alignment horizontal="center" vertical="center"/>
      <protection hidden="1"/>
    </xf>
    <xf numFmtId="0" fontId="20" fillId="5" borderId="9" xfId="3" applyFont="1" applyFill="1" applyBorder="1" applyAlignment="1" applyProtection="1">
      <alignment horizontal="left"/>
      <protection hidden="1"/>
    </xf>
    <xf numFmtId="0" fontId="20" fillId="5" borderId="10" xfId="3" applyFont="1" applyFill="1" applyBorder="1" applyAlignment="1" applyProtection="1">
      <alignment horizontal="left"/>
      <protection hidden="1"/>
    </xf>
    <xf numFmtId="0" fontId="20" fillId="5" borderId="11" xfId="3" applyFont="1" applyFill="1" applyBorder="1" applyAlignment="1" applyProtection="1">
      <alignment horizontal="left"/>
      <protection hidden="1"/>
    </xf>
    <xf numFmtId="0" fontId="34" fillId="6" borderId="0" xfId="0" applyFont="1" applyFill="1" applyAlignment="1" applyProtection="1">
      <alignment horizontal="center"/>
      <protection hidden="1"/>
    </xf>
    <xf numFmtId="0" fontId="33" fillId="6" borderId="6" xfId="0" applyFont="1" applyFill="1" applyBorder="1" applyAlignment="1" applyProtection="1">
      <alignment horizontal="center" vertical="center" wrapText="1"/>
      <protection hidden="1"/>
    </xf>
    <xf numFmtId="0" fontId="33" fillId="6" borderId="7" xfId="0" applyFont="1" applyFill="1" applyBorder="1" applyAlignment="1" applyProtection="1">
      <alignment horizontal="center" vertical="center" wrapText="1"/>
      <protection hidden="1"/>
    </xf>
    <xf numFmtId="0" fontId="33" fillId="6" borderId="0" xfId="0" applyFont="1" applyFill="1" applyAlignment="1" applyProtection="1">
      <alignment horizontal="center"/>
      <protection hidden="1"/>
    </xf>
    <xf numFmtId="0" fontId="6" fillId="5" borderId="0" xfId="0" applyFont="1" applyFill="1" applyAlignment="1" applyProtection="1">
      <alignment horizontal="left" vertical="top"/>
      <protection hidden="1"/>
    </xf>
    <xf numFmtId="0" fontId="26" fillId="6" borderId="9" xfId="0" applyFont="1" applyFill="1" applyBorder="1" applyAlignment="1" applyProtection="1">
      <alignment horizontal="right"/>
      <protection hidden="1"/>
    </xf>
    <xf numFmtId="0" fontId="26" fillId="6" borderId="10" xfId="0" applyFont="1" applyFill="1" applyBorder="1" applyAlignment="1" applyProtection="1">
      <alignment horizontal="right"/>
      <protection hidden="1"/>
    </xf>
    <xf numFmtId="0" fontId="26" fillId="6" borderId="11" xfId="0" applyFont="1" applyFill="1" applyBorder="1" applyAlignment="1" applyProtection="1">
      <alignment horizontal="right"/>
      <protection hidden="1"/>
    </xf>
    <xf numFmtId="0" fontId="26" fillId="6" borderId="2" xfId="0" applyFont="1" applyFill="1" applyBorder="1" applyAlignment="1" applyProtection="1">
      <alignment horizontal="right"/>
      <protection hidden="1"/>
    </xf>
    <xf numFmtId="0" fontId="6" fillId="5" borderId="0" xfId="0" applyFont="1" applyFill="1" applyAlignment="1" applyProtection="1">
      <alignment horizontal="left"/>
      <protection hidden="1"/>
    </xf>
    <xf numFmtId="0" fontId="10" fillId="6" borderId="10" xfId="0" applyFont="1" applyFill="1" applyBorder="1" applyAlignment="1" applyProtection="1">
      <alignment horizontal="left" vertical="center" wrapText="1"/>
      <protection hidden="1"/>
    </xf>
    <xf numFmtId="0" fontId="29" fillId="5" borderId="0" xfId="0" applyFont="1" applyFill="1" applyAlignment="1" applyProtection="1">
      <alignment horizontal="center" vertical="center"/>
      <protection hidden="1"/>
    </xf>
    <xf numFmtId="0" fontId="9" fillId="6" borderId="9" xfId="0" applyFont="1" applyFill="1" applyBorder="1" applyAlignment="1" applyProtection="1">
      <alignment horizontal="right"/>
      <protection hidden="1"/>
    </xf>
    <xf numFmtId="0" fontId="9" fillId="6" borderId="10" xfId="0" applyFont="1" applyFill="1" applyBorder="1" applyAlignment="1" applyProtection="1">
      <alignment horizontal="right"/>
      <protection hidden="1"/>
    </xf>
    <xf numFmtId="0" fontId="9" fillId="6" borderId="11" xfId="0" applyFont="1" applyFill="1" applyBorder="1" applyAlignment="1" applyProtection="1">
      <alignment horizontal="right"/>
      <protection hidden="1"/>
    </xf>
    <xf numFmtId="0" fontId="33" fillId="6" borderId="14" xfId="0" applyFont="1" applyFill="1" applyBorder="1" applyAlignment="1" applyProtection="1">
      <alignment horizontal="center" vertical="center" wrapText="1"/>
      <protection hidden="1"/>
    </xf>
    <xf numFmtId="0" fontId="33" fillId="6" borderId="0" xfId="0" applyFont="1" applyFill="1" applyAlignment="1" applyProtection="1">
      <alignment horizontal="center" vertical="center" wrapText="1"/>
      <protection hidden="1"/>
    </xf>
    <xf numFmtId="0" fontId="27" fillId="6" borderId="35" xfId="2" applyFont="1" applyFill="1" applyBorder="1" applyAlignment="1" applyProtection="1">
      <alignment horizontal="left" vertical="center"/>
      <protection hidden="1"/>
    </xf>
    <xf numFmtId="0" fontId="27" fillId="6" borderId="10" xfId="2" applyFont="1" applyFill="1" applyBorder="1" applyAlignment="1" applyProtection="1">
      <alignment horizontal="left" vertical="center"/>
      <protection hidden="1"/>
    </xf>
    <xf numFmtId="0" fontId="27" fillId="6" borderId="33" xfId="2" applyFont="1" applyFill="1" applyBorder="1" applyAlignment="1" applyProtection="1">
      <alignment horizontal="left" vertical="center"/>
      <protection hidden="1"/>
    </xf>
    <xf numFmtId="0" fontId="27" fillId="6" borderId="7" xfId="2" applyFont="1" applyFill="1" applyBorder="1" applyAlignment="1" applyProtection="1">
      <alignment horizontal="left" vertical="center"/>
      <protection hidden="1"/>
    </xf>
    <xf numFmtId="0" fontId="9" fillId="6" borderId="4" xfId="0" applyFont="1" applyFill="1" applyBorder="1" applyAlignment="1" applyProtection="1">
      <alignment horizontal="right"/>
      <protection hidden="1"/>
    </xf>
    <xf numFmtId="0" fontId="9" fillId="6" borderId="5" xfId="0" applyFont="1" applyFill="1" applyBorder="1" applyAlignment="1" applyProtection="1">
      <alignment horizontal="right"/>
      <protection hidden="1"/>
    </xf>
    <xf numFmtId="0" fontId="9" fillId="6" borderId="0" xfId="0" applyFont="1" applyFill="1" applyAlignment="1" applyProtection="1">
      <alignment horizontal="right"/>
      <protection hidden="1"/>
    </xf>
    <xf numFmtId="0" fontId="9" fillId="6" borderId="15" xfId="0" applyFont="1" applyFill="1" applyBorder="1" applyAlignment="1" applyProtection="1">
      <alignment horizontal="right"/>
      <protection hidden="1"/>
    </xf>
    <xf numFmtId="0" fontId="10" fillId="6" borderId="10" xfId="0" applyFont="1" applyFill="1" applyBorder="1" applyAlignment="1" applyProtection="1">
      <alignment horizontal="left" wrapText="1"/>
      <protection hidden="1"/>
    </xf>
    <xf numFmtId="0" fontId="33" fillId="6" borderId="9" xfId="0" applyFont="1" applyFill="1" applyBorder="1" applyAlignment="1" applyProtection="1">
      <alignment horizontal="center" vertical="center" wrapText="1"/>
      <protection hidden="1"/>
    </xf>
    <xf numFmtId="0" fontId="33" fillId="6" borderId="10" xfId="0" applyFont="1" applyFill="1" applyBorder="1" applyAlignment="1" applyProtection="1">
      <alignment horizontal="center" vertical="center" wrapText="1"/>
      <protection hidden="1"/>
    </xf>
    <xf numFmtId="0" fontId="33" fillId="6" borderId="11" xfId="0" applyFont="1" applyFill="1" applyBorder="1" applyAlignment="1" applyProtection="1">
      <alignment horizontal="center" vertical="center" wrapText="1"/>
      <protection hidden="1"/>
    </xf>
    <xf numFmtId="0" fontId="28" fillId="5" borderId="0" xfId="0" applyFont="1" applyFill="1" applyAlignment="1" applyProtection="1">
      <alignment horizontal="center" vertical="center"/>
      <protection hidden="1"/>
    </xf>
    <xf numFmtId="0" fontId="10" fillId="6" borderId="2" xfId="0" applyFont="1" applyFill="1" applyBorder="1" applyAlignment="1" applyProtection="1">
      <alignment horizontal="center" vertical="center" wrapText="1"/>
      <protection hidden="1"/>
    </xf>
    <xf numFmtId="0" fontId="10" fillId="6" borderId="0" xfId="0" applyFont="1" applyFill="1" applyAlignment="1" applyProtection="1">
      <alignment horizontal="center"/>
      <protection hidden="1"/>
    </xf>
    <xf numFmtId="0" fontId="10" fillId="6" borderId="2" xfId="0" applyFont="1" applyFill="1" applyBorder="1" applyAlignment="1" applyProtection="1">
      <alignment horizontal="center"/>
      <protection hidden="1"/>
    </xf>
    <xf numFmtId="0" fontId="10" fillId="6" borderId="9" xfId="0" applyFont="1" applyFill="1" applyBorder="1" applyAlignment="1" applyProtection="1">
      <alignment horizontal="left"/>
      <protection hidden="1"/>
    </xf>
    <xf numFmtId="0" fontId="10" fillId="6"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wrapText="1"/>
      <protection hidden="1"/>
    </xf>
    <xf numFmtId="0" fontId="6" fillId="5" borderId="12" xfId="0" applyFont="1" applyFill="1" applyBorder="1" applyAlignment="1" applyProtection="1">
      <alignment horizontal="center" vertical="center"/>
      <protection hidden="1"/>
    </xf>
    <xf numFmtId="0" fontId="6" fillId="5" borderId="13" xfId="0" applyFont="1" applyFill="1" applyBorder="1" applyAlignment="1" applyProtection="1">
      <alignment horizontal="center" vertical="center"/>
      <protection hidden="1"/>
    </xf>
    <xf numFmtId="0" fontId="25" fillId="6" borderId="14" xfId="0" applyFont="1" applyFill="1" applyBorder="1" applyAlignment="1" applyProtection="1">
      <alignment horizontal="center" vertical="center" wrapText="1"/>
      <protection hidden="1"/>
    </xf>
    <xf numFmtId="0" fontId="25" fillId="6" borderId="0" xfId="0" applyFont="1" applyFill="1" applyAlignment="1" applyProtection="1">
      <alignment horizontal="center" vertical="center" wrapText="1"/>
      <protection hidden="1"/>
    </xf>
    <xf numFmtId="0" fontId="25" fillId="6" borderId="0" xfId="0" applyFont="1" applyFill="1" applyAlignment="1" applyProtection="1">
      <alignment horizontal="center"/>
      <protection hidden="1"/>
    </xf>
    <xf numFmtId="0" fontId="20" fillId="5" borderId="52" xfId="3" applyFont="1" applyFill="1" applyBorder="1" applyAlignment="1" applyProtection="1">
      <alignment horizontal="left"/>
      <protection hidden="1"/>
    </xf>
    <xf numFmtId="0" fontId="20" fillId="5" borderId="53" xfId="3" applyFont="1" applyFill="1" applyBorder="1" applyAlignment="1" applyProtection="1">
      <alignment horizontal="left"/>
      <protection hidden="1"/>
    </xf>
    <xf numFmtId="0" fontId="6" fillId="5" borderId="0" xfId="0" applyFont="1" applyFill="1" applyAlignment="1" applyProtection="1">
      <alignment horizontal="left" vertical="top" wrapText="1"/>
      <protection hidden="1"/>
    </xf>
    <xf numFmtId="0" fontId="10" fillId="6" borderId="10" xfId="0" applyFont="1" applyFill="1" applyBorder="1" applyAlignment="1" applyProtection="1">
      <alignment horizontal="center"/>
      <protection hidden="1"/>
    </xf>
    <xf numFmtId="0" fontId="9" fillId="6" borderId="2" xfId="0" applyFont="1" applyFill="1" applyBorder="1" applyAlignment="1" applyProtection="1">
      <alignment horizontal="left"/>
      <protection hidden="1"/>
    </xf>
    <xf numFmtId="0" fontId="6" fillId="5" borderId="9" xfId="0" applyFont="1" applyFill="1" applyBorder="1" applyAlignment="1" applyProtection="1">
      <alignment horizontal="left"/>
      <protection hidden="1"/>
    </xf>
    <xf numFmtId="0" fontId="6" fillId="5"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protection hidden="1"/>
    </xf>
    <xf numFmtId="0" fontId="10" fillId="6" borderId="14" xfId="0" applyFont="1" applyFill="1" applyBorder="1" applyAlignment="1" applyProtection="1">
      <alignment horizontal="left" vertical="center" wrapText="1"/>
      <protection hidden="1"/>
    </xf>
    <xf numFmtId="0" fontId="10" fillId="6" borderId="0" xfId="0" applyFont="1" applyFill="1" applyAlignment="1" applyProtection="1">
      <alignment horizontal="left" vertical="center" wrapText="1"/>
      <protection hidden="1"/>
    </xf>
    <xf numFmtId="0" fontId="10" fillId="6" borderId="54" xfId="0" applyFont="1" applyFill="1" applyBorder="1" applyAlignment="1" applyProtection="1">
      <alignment horizontal="center"/>
      <protection hidden="1"/>
    </xf>
    <xf numFmtId="0" fontId="6" fillId="5" borderId="9" xfId="0" applyFont="1" applyFill="1" applyBorder="1" applyAlignment="1" applyProtection="1">
      <alignment horizontal="left" vertical="center"/>
      <protection hidden="1"/>
    </xf>
    <xf numFmtId="0" fontId="6" fillId="5" borderId="11" xfId="0" applyFont="1" applyFill="1" applyBorder="1" applyAlignment="1" applyProtection="1">
      <alignment horizontal="left" vertical="center"/>
      <protection hidden="1"/>
    </xf>
    <xf numFmtId="0" fontId="8" fillId="5" borderId="9" xfId="0" applyFont="1" applyFill="1" applyBorder="1" applyAlignment="1" applyProtection="1">
      <alignment horizontal="center"/>
      <protection hidden="1"/>
    </xf>
    <xf numFmtId="0" fontId="8" fillId="5" borderId="11" xfId="0" applyFont="1" applyFill="1" applyBorder="1" applyAlignment="1" applyProtection="1">
      <alignment horizontal="center"/>
      <protection hidden="1"/>
    </xf>
  </cellXfs>
  <cellStyles count="4">
    <cellStyle name="Input" xfId="1" builtinId="20"/>
    <cellStyle name="Normal" xfId="0" builtinId="0"/>
    <cellStyle name="Normal 4" xfId="2" xr:uid="{FAB2F101-47AB-440E-9E95-9FD5E41EEDCB}"/>
    <cellStyle name="Note" xfId="3" builtinId="1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Name of Bidder'!A1"/></Relationships>
</file>

<file path=xl/drawings/_rels/drawing2.xml.rels><?xml version="1.0" encoding="UTF-8" standalone="yes"?>
<Relationships xmlns="http://schemas.openxmlformats.org/package/2006/relationships"><Relationship Id="rId1" Type="http://schemas.openxmlformats.org/officeDocument/2006/relationships/hyperlink" Target="#'Sch-1'!A1"/></Relationships>
</file>

<file path=xl/drawings/_rels/drawing3.xml.rels><?xml version="1.0" encoding="UTF-8" standalone="yes"?>
<Relationships xmlns="http://schemas.openxmlformats.org/package/2006/relationships"><Relationship Id="rId1" Type="http://schemas.openxmlformats.org/officeDocument/2006/relationships/hyperlink" Target="#'Sch-2'!A1"/></Relationships>
</file>

<file path=xl/drawings/_rels/drawing4.xml.rels><?xml version="1.0" encoding="UTF-8" standalone="yes"?>
<Relationships xmlns="http://schemas.openxmlformats.org/package/2006/relationships"><Relationship Id="rId1" Type="http://schemas.openxmlformats.org/officeDocument/2006/relationships/hyperlink" Target="#'Sch-3a'!A1"/></Relationships>
</file>

<file path=xl/drawings/_rels/drawing5.xml.rels><?xml version="1.0" encoding="UTF-8" standalone="yes"?>
<Relationships xmlns="http://schemas.openxmlformats.org/package/2006/relationships"><Relationship Id="rId1" Type="http://schemas.openxmlformats.org/officeDocument/2006/relationships/hyperlink" Target="#'Sch-3b'!A1"/></Relationships>
</file>

<file path=xl/drawings/_rels/drawing6.xml.rels><?xml version="1.0" encoding="UTF-8" standalone="yes"?>
<Relationships xmlns="http://schemas.openxmlformats.org/package/2006/relationships"><Relationship Id="rId1" Type="http://schemas.openxmlformats.org/officeDocument/2006/relationships/hyperlink" Target="#'Sch-4'!A1"/></Relationships>
</file>

<file path=xl/drawings/_rels/drawing7.xml.rels><?xml version="1.0" encoding="UTF-8" standalone="yes"?>
<Relationships xmlns="http://schemas.openxmlformats.org/package/2006/relationships"><Relationship Id="rId1" Type="http://schemas.openxmlformats.org/officeDocument/2006/relationships/hyperlink" Target="#'Sch-5 (Buy Back)'!A1"/></Relationships>
</file>

<file path=xl/drawings/_rels/drawing8.xml.rels><?xml version="1.0" encoding="UTF-8" standalone="yes"?>
<Relationships xmlns="http://schemas.openxmlformats.org/package/2006/relationships"><Relationship Id="rId1" Type="http://schemas.openxmlformats.org/officeDocument/2006/relationships/hyperlink" Target="#'Sch-6'!A1"/></Relationships>
</file>

<file path=xl/drawings/drawing1.xml><?xml version="1.0" encoding="utf-8"?>
<xdr:wsDr xmlns:xdr="http://schemas.openxmlformats.org/drawingml/2006/spreadsheetDrawing" xmlns:a="http://schemas.openxmlformats.org/drawingml/2006/main">
  <xdr:twoCellAnchor>
    <xdr:from>
      <xdr:col>3</xdr:col>
      <xdr:colOff>228600</xdr:colOff>
      <xdr:row>0</xdr:row>
      <xdr:rowOff>50800</xdr:rowOff>
    </xdr:from>
    <xdr:to>
      <xdr:col>5</xdr:col>
      <xdr:colOff>472440</xdr:colOff>
      <xdr:row>2</xdr:row>
      <xdr:rowOff>143510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5C3EE19-BA3A-BD70-A1A0-94239C383387}"/>
            </a:ext>
          </a:extLst>
        </xdr:cNvPr>
        <xdr:cNvSpPr/>
      </xdr:nvSpPr>
      <xdr:spPr>
        <a:xfrm>
          <a:off x="5568950" y="50800"/>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to Proceed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246529</xdr:colOff>
      <xdr:row>0</xdr:row>
      <xdr:rowOff>171823</xdr:rowOff>
    </xdr:from>
    <xdr:to>
      <xdr:col>8</xdr:col>
      <xdr:colOff>484393</xdr:colOff>
      <xdr:row>3</xdr:row>
      <xdr:rowOff>23607</xdr:rowOff>
    </xdr:to>
    <xdr:sp macro="" textlink="">
      <xdr:nvSpPr>
        <xdr:cNvPr id="3" name="Arrow: Right 2">
          <a:hlinkClick xmlns:r="http://schemas.openxmlformats.org/officeDocument/2006/relationships" r:id="rId1" tooltip="Click to Proceed"/>
          <a:extLst>
            <a:ext uri="{FF2B5EF4-FFF2-40B4-BE49-F238E27FC236}">
              <a16:creationId xmlns:a16="http://schemas.microsoft.com/office/drawing/2014/main" id="{4EFB8D8D-BB84-5E99-58B8-5AB3A2112E1A}"/>
            </a:ext>
          </a:extLst>
        </xdr:cNvPr>
        <xdr:cNvSpPr/>
      </xdr:nvSpPr>
      <xdr:spPr>
        <a:xfrm>
          <a:off x="7978588" y="171823"/>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Sch-1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2</xdr:row>
      <xdr:rowOff>0</xdr:rowOff>
    </xdr:from>
    <xdr:to>
      <xdr:col>12</xdr:col>
      <xdr:colOff>233245</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04FBE4C9-1167-4C20-950D-0A5E565D54B4}"/>
            </a:ext>
          </a:extLst>
        </xdr:cNvPr>
        <xdr:cNvSpPr/>
      </xdr:nvSpPr>
      <xdr:spPr>
        <a:xfrm>
          <a:off x="19823545"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Sch-2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233246</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96C009CA-F029-463E-9D53-19A1DC0C896E}"/>
            </a:ext>
          </a:extLst>
        </xdr:cNvPr>
        <xdr:cNvSpPr/>
      </xdr:nvSpPr>
      <xdr:spPr>
        <a:xfrm>
          <a:off x="21797818"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Sch-3a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241493</xdr:colOff>
      <xdr:row>6</xdr:row>
      <xdr:rowOff>23234</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E6173ED-FDA9-4529-92AE-D7D7A91E5B87}"/>
            </a:ext>
          </a:extLst>
        </xdr:cNvPr>
        <xdr:cNvSpPr/>
      </xdr:nvSpPr>
      <xdr:spPr>
        <a:xfrm>
          <a:off x="19086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Sch-3b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148167</xdr:colOff>
      <xdr:row>1</xdr:row>
      <xdr:rowOff>148166</xdr:rowOff>
    </xdr:from>
    <xdr:to>
      <xdr:col>10</xdr:col>
      <xdr:colOff>389660</xdr:colOff>
      <xdr:row>5</xdr:row>
      <xdr:rowOff>171400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A34F867A-D49D-420A-949B-4967D89CE368}"/>
            </a:ext>
          </a:extLst>
        </xdr:cNvPr>
        <xdr:cNvSpPr/>
      </xdr:nvSpPr>
      <xdr:spPr>
        <a:xfrm>
          <a:off x="11387667" y="328083"/>
          <a:ext cx="1469160" cy="119798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Sch-4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2</xdr:row>
      <xdr:rowOff>0</xdr:rowOff>
    </xdr:from>
    <xdr:to>
      <xdr:col>7</xdr:col>
      <xdr:colOff>229398</xdr:colOff>
      <xdr:row>3</xdr:row>
      <xdr:rowOff>160817</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7500704-4975-4767-B647-0AEBE491C062}"/>
            </a:ext>
          </a:extLst>
        </xdr:cNvPr>
        <xdr:cNvSpPr/>
      </xdr:nvSpPr>
      <xdr:spPr>
        <a:xfrm>
          <a:off x="10784417" y="359833"/>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Sch-5</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2</xdr:row>
      <xdr:rowOff>0</xdr:rowOff>
    </xdr:from>
    <xdr:to>
      <xdr:col>9</xdr:col>
      <xdr:colOff>241493</xdr:colOff>
      <xdr:row>6</xdr:row>
      <xdr:rowOff>23234</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9757B372-B980-412F-84FA-6C2C7FA97326}"/>
            </a:ext>
          </a:extLst>
        </xdr:cNvPr>
        <xdr:cNvSpPr/>
      </xdr:nvSpPr>
      <xdr:spPr>
        <a:xfrm>
          <a:off x="18324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Sch-6</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DBEF5-DAFF-4BC3-AAD8-8037C5FEEFED}">
  <sheetPr codeName="Sheet1"/>
  <dimension ref="B1:H32"/>
  <sheetViews>
    <sheetView workbookViewId="0">
      <selection activeCell="B3" sqref="B3"/>
    </sheetView>
  </sheetViews>
  <sheetFormatPr defaultRowHeight="14.5" x14ac:dyDescent="0.35"/>
  <cols>
    <col min="1" max="2" width="15.81640625" bestFit="1" customWidth="1"/>
    <col min="5" max="5" width="9.81640625" bestFit="1" customWidth="1"/>
  </cols>
  <sheetData>
    <row r="1" spans="2:8" x14ac:dyDescent="0.35">
      <c r="B1" s="1" t="s">
        <v>0</v>
      </c>
      <c r="D1" s="1" t="s">
        <v>1</v>
      </c>
      <c r="E1" s="1" t="s">
        <v>2</v>
      </c>
      <c r="F1" s="1" t="s">
        <v>3</v>
      </c>
      <c r="H1" s="1" t="s">
        <v>4</v>
      </c>
    </row>
    <row r="2" spans="2:8" x14ac:dyDescent="0.35">
      <c r="B2" t="s">
        <v>5</v>
      </c>
      <c r="D2">
        <v>1</v>
      </c>
      <c r="E2" t="s">
        <v>6</v>
      </c>
      <c r="F2">
        <v>2023</v>
      </c>
      <c r="H2" s="2">
        <v>0</v>
      </c>
    </row>
    <row r="3" spans="2:8" x14ac:dyDescent="0.35">
      <c r="D3">
        <v>2</v>
      </c>
      <c r="E3" t="s">
        <v>7</v>
      </c>
      <c r="F3">
        <v>2024</v>
      </c>
      <c r="H3" s="2">
        <v>0.05</v>
      </c>
    </row>
    <row r="4" spans="2:8" x14ac:dyDescent="0.35">
      <c r="D4">
        <v>3</v>
      </c>
      <c r="E4" t="s">
        <v>8</v>
      </c>
      <c r="H4" s="2">
        <v>0.12</v>
      </c>
    </row>
    <row r="5" spans="2:8" x14ac:dyDescent="0.35">
      <c r="D5">
        <v>4</v>
      </c>
      <c r="E5" t="s">
        <v>9</v>
      </c>
      <c r="H5" s="2">
        <v>0.18</v>
      </c>
    </row>
    <row r="6" spans="2:8" x14ac:dyDescent="0.35">
      <c r="D6">
        <v>5</v>
      </c>
      <c r="E6" t="s">
        <v>10</v>
      </c>
      <c r="H6" s="2">
        <v>0.28000000000000003</v>
      </c>
    </row>
    <row r="7" spans="2:8" x14ac:dyDescent="0.35">
      <c r="D7">
        <v>6</v>
      </c>
      <c r="E7" t="s">
        <v>11</v>
      </c>
    </row>
    <row r="8" spans="2:8" x14ac:dyDescent="0.35">
      <c r="D8">
        <v>7</v>
      </c>
      <c r="E8" t="s">
        <v>12</v>
      </c>
    </row>
    <row r="9" spans="2:8" x14ac:dyDescent="0.35">
      <c r="D9">
        <v>8</v>
      </c>
      <c r="E9" t="s">
        <v>13</v>
      </c>
    </row>
    <row r="10" spans="2:8" x14ac:dyDescent="0.35">
      <c r="D10">
        <v>9</v>
      </c>
      <c r="E10" t="s">
        <v>14</v>
      </c>
    </row>
    <row r="11" spans="2:8" x14ac:dyDescent="0.35">
      <c r="D11">
        <v>10</v>
      </c>
      <c r="E11" t="s">
        <v>15</v>
      </c>
    </row>
    <row r="12" spans="2:8" x14ac:dyDescent="0.35">
      <c r="D12">
        <v>11</v>
      </c>
      <c r="E12" t="s">
        <v>16</v>
      </c>
    </row>
    <row r="13" spans="2:8" x14ac:dyDescent="0.35">
      <c r="D13">
        <v>12</v>
      </c>
      <c r="E13" t="s">
        <v>17</v>
      </c>
    </row>
    <row r="14" spans="2:8" x14ac:dyDescent="0.35">
      <c r="D14">
        <v>13</v>
      </c>
    </row>
    <row r="15" spans="2:8" x14ac:dyDescent="0.35">
      <c r="D15">
        <v>14</v>
      </c>
    </row>
    <row r="16" spans="2:8" x14ac:dyDescent="0.35">
      <c r="D16">
        <v>15</v>
      </c>
    </row>
    <row r="17" spans="4:4" x14ac:dyDescent="0.35">
      <c r="D17">
        <v>16</v>
      </c>
    </row>
    <row r="18" spans="4:4" x14ac:dyDescent="0.35">
      <c r="D18">
        <v>17</v>
      </c>
    </row>
    <row r="19" spans="4:4" x14ac:dyDescent="0.35">
      <c r="D19">
        <v>18</v>
      </c>
    </row>
    <row r="20" spans="4:4" x14ac:dyDescent="0.35">
      <c r="D20">
        <v>19</v>
      </c>
    </row>
    <row r="21" spans="4:4" x14ac:dyDescent="0.35">
      <c r="D21">
        <v>20</v>
      </c>
    </row>
    <row r="22" spans="4:4" x14ac:dyDescent="0.35">
      <c r="D22">
        <v>21</v>
      </c>
    </row>
    <row r="23" spans="4:4" x14ac:dyDescent="0.35">
      <c r="D23">
        <v>22</v>
      </c>
    </row>
    <row r="24" spans="4:4" x14ac:dyDescent="0.35">
      <c r="D24">
        <v>23</v>
      </c>
    </row>
    <row r="25" spans="4:4" x14ac:dyDescent="0.35">
      <c r="D25">
        <v>24</v>
      </c>
    </row>
    <row r="26" spans="4:4" x14ac:dyDescent="0.35">
      <c r="D26">
        <v>25</v>
      </c>
    </row>
    <row r="27" spans="4:4" x14ac:dyDescent="0.35">
      <c r="D27">
        <v>26</v>
      </c>
    </row>
    <row r="28" spans="4:4" x14ac:dyDescent="0.35">
      <c r="D28">
        <v>27</v>
      </c>
    </row>
    <row r="29" spans="4:4" x14ac:dyDescent="0.35">
      <c r="D29">
        <v>28</v>
      </c>
    </row>
    <row r="30" spans="4:4" x14ac:dyDescent="0.35">
      <c r="D30">
        <v>29</v>
      </c>
    </row>
    <row r="31" spans="4:4" x14ac:dyDescent="0.35">
      <c r="D31">
        <v>30</v>
      </c>
    </row>
    <row r="32" spans="4:4" x14ac:dyDescent="0.35">
      <c r="D32">
        <v>31</v>
      </c>
    </row>
  </sheetData>
  <phoneticPr fontId="12" type="noConversion"/>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60111-B292-444B-A1B1-D4379573B704}">
  <sheetPr codeName="Sheet10">
    <tabColor theme="4" tint="-0.249977111117893"/>
    <pageSetUpPr fitToPage="1"/>
  </sheetPr>
  <dimension ref="A1:N26"/>
  <sheetViews>
    <sheetView view="pageBreakPreview" topLeftCell="A11" zoomScaleNormal="70" zoomScaleSheetLayoutView="100" workbookViewId="0">
      <selection activeCell="E20" sqref="E20"/>
    </sheetView>
  </sheetViews>
  <sheetFormatPr defaultColWidth="8.7265625" defaultRowHeight="14.5" x14ac:dyDescent="0.35"/>
  <cols>
    <col min="1" max="1" width="8.7265625" style="9"/>
    <col min="2" max="2" width="44.1796875" style="9" customWidth="1"/>
    <col min="3" max="3" width="8.7265625" style="9" customWidth="1"/>
    <col min="4" max="4" width="20.54296875" style="9" customWidth="1"/>
    <col min="5" max="5" width="21.453125" style="9" customWidth="1"/>
    <col min="6" max="6" width="37.1796875" style="9" customWidth="1"/>
    <col min="7" max="7" width="2.1796875" style="9" customWidth="1"/>
    <col min="8" max="16384" width="8.7265625" style="9"/>
  </cols>
  <sheetData>
    <row r="1" spans="1:6" x14ac:dyDescent="0.35">
      <c r="A1" s="209" t="s">
        <v>166</v>
      </c>
      <c r="B1" s="209"/>
      <c r="C1" s="209"/>
      <c r="D1" s="209"/>
      <c r="E1" s="209"/>
      <c r="F1" s="209"/>
    </row>
    <row r="2" spans="1:6" x14ac:dyDescent="0.35">
      <c r="A2" s="209"/>
      <c r="B2" s="209"/>
      <c r="C2" s="209"/>
      <c r="D2" s="209"/>
      <c r="E2" s="209"/>
      <c r="F2" s="209"/>
    </row>
    <row r="3" spans="1:6" ht="48.65" customHeight="1" x14ac:dyDescent="0.35">
      <c r="A3" s="236" t="s">
        <v>192</v>
      </c>
      <c r="B3" s="237"/>
      <c r="C3" s="237"/>
      <c r="D3" s="237"/>
      <c r="E3" s="237"/>
      <c r="F3" s="237"/>
    </row>
    <row r="4" spans="1:6" ht="20.5" x14ac:dyDescent="0.45">
      <c r="A4" s="238" t="s">
        <v>125</v>
      </c>
      <c r="B4" s="238"/>
      <c r="C4" s="238"/>
      <c r="D4" s="238"/>
      <c r="E4" s="238"/>
      <c r="F4" s="238"/>
    </row>
    <row r="5" spans="1:6" x14ac:dyDescent="0.35">
      <c r="A5" s="21"/>
      <c r="B5" s="21"/>
      <c r="C5" s="21"/>
      <c r="D5" s="21"/>
      <c r="E5" s="21"/>
      <c r="F5" s="21"/>
    </row>
    <row r="6" spans="1:6" x14ac:dyDescent="0.35">
      <c r="A6" s="21" t="s">
        <v>126</v>
      </c>
      <c r="B6" s="53"/>
      <c r="C6" s="53"/>
      <c r="D6" s="53"/>
      <c r="E6" s="21"/>
      <c r="F6" s="21" t="s">
        <v>79</v>
      </c>
    </row>
    <row r="7" spans="1:6" ht="29" x14ac:dyDescent="0.35">
      <c r="A7" s="21"/>
      <c r="B7" s="21"/>
      <c r="C7" s="21"/>
      <c r="D7" s="21"/>
      <c r="E7" s="21"/>
      <c r="F7" s="52" t="s">
        <v>80</v>
      </c>
    </row>
    <row r="8" spans="1:6" x14ac:dyDescent="0.35">
      <c r="A8" s="30" t="s">
        <v>81</v>
      </c>
      <c r="B8" s="207" t="str">
        <f>IF(ISBLANK('Name of Bidder'!C7)," ",'Name of Bidder'!C7)</f>
        <v xml:space="preserve"> </v>
      </c>
      <c r="C8" s="207"/>
      <c r="D8" s="207"/>
      <c r="E8" s="21"/>
      <c r="F8" s="31" t="s">
        <v>82</v>
      </c>
    </row>
    <row r="9" spans="1:6" x14ac:dyDescent="0.35">
      <c r="A9" s="21" t="s">
        <v>83</v>
      </c>
      <c r="B9" s="202" t="str">
        <f>IF(ISBLANK('Name of Bidder'!C8)," ",'Name of Bidder'!C8)</f>
        <v xml:space="preserve"> </v>
      </c>
      <c r="C9" s="202"/>
      <c r="D9" s="202"/>
      <c r="E9" s="21"/>
      <c r="F9" s="31" t="s">
        <v>84</v>
      </c>
    </row>
    <row r="10" spans="1:6" x14ac:dyDescent="0.35">
      <c r="A10" s="21"/>
      <c r="B10" s="202"/>
      <c r="C10" s="202"/>
      <c r="D10" s="202"/>
      <c r="E10" s="21"/>
      <c r="F10" s="21" t="s">
        <v>85</v>
      </c>
    </row>
    <row r="11" spans="1:6" x14ac:dyDescent="0.35">
      <c r="A11" s="21"/>
      <c r="B11" s="202"/>
      <c r="C11" s="202"/>
      <c r="D11" s="202"/>
      <c r="E11" s="21"/>
      <c r="F11" s="31" t="s">
        <v>86</v>
      </c>
    </row>
    <row r="12" spans="1:6" x14ac:dyDescent="0.35">
      <c r="A12" s="21"/>
      <c r="B12" s="21"/>
      <c r="C12" s="21"/>
      <c r="D12" s="21"/>
      <c r="E12" s="21"/>
      <c r="F12" s="21"/>
    </row>
    <row r="13" spans="1:6" x14ac:dyDescent="0.35">
      <c r="A13" s="21"/>
      <c r="B13" s="21"/>
      <c r="C13" s="21"/>
      <c r="D13" s="21"/>
      <c r="E13" s="21"/>
      <c r="F13" s="21"/>
    </row>
    <row r="14" spans="1:6" ht="20.5" x14ac:dyDescent="0.45">
      <c r="A14" s="238" t="s">
        <v>167</v>
      </c>
      <c r="B14" s="238"/>
      <c r="C14" s="238"/>
      <c r="D14" s="238"/>
      <c r="E14" s="238"/>
      <c r="F14" s="238"/>
    </row>
    <row r="15" spans="1:6" x14ac:dyDescent="0.35">
      <c r="A15" s="21"/>
      <c r="B15" s="21"/>
      <c r="C15" s="21"/>
      <c r="D15" s="21"/>
      <c r="E15" s="21"/>
      <c r="F15" s="51" t="s">
        <v>88</v>
      </c>
    </row>
    <row r="16" spans="1:6" s="64" customFormat="1" ht="65.5" customHeight="1" x14ac:dyDescent="0.35">
      <c r="A16" s="63" t="s">
        <v>140</v>
      </c>
      <c r="B16" s="63" t="s">
        <v>128</v>
      </c>
      <c r="C16" s="63" t="s">
        <v>92</v>
      </c>
      <c r="D16" s="63" t="s">
        <v>142</v>
      </c>
      <c r="E16" s="63" t="s">
        <v>168</v>
      </c>
      <c r="F16" s="63" t="s">
        <v>169</v>
      </c>
    </row>
    <row r="17" spans="1:14" s="65" customFormat="1" x14ac:dyDescent="0.35">
      <c r="A17" s="33">
        <v>1</v>
      </c>
      <c r="B17" s="33">
        <v>2</v>
      </c>
      <c r="C17" s="33">
        <v>3</v>
      </c>
      <c r="D17" s="33">
        <v>4</v>
      </c>
      <c r="E17" s="33">
        <v>5</v>
      </c>
      <c r="F17" s="33" t="s">
        <v>170</v>
      </c>
    </row>
    <row r="18" spans="1:14" s="65" customFormat="1" x14ac:dyDescent="0.35">
      <c r="A18" s="242"/>
      <c r="B18" s="242"/>
      <c r="C18" s="242"/>
      <c r="D18" s="242"/>
      <c r="E18" s="242"/>
      <c r="F18" s="242"/>
    </row>
    <row r="19" spans="1:14" x14ac:dyDescent="0.35">
      <c r="A19" s="54"/>
      <c r="B19" s="55"/>
      <c r="C19" s="55"/>
      <c r="D19" s="55"/>
      <c r="E19" s="55"/>
      <c r="F19" s="55"/>
    </row>
    <row r="20" spans="1:14" ht="40.5" customHeight="1" x14ac:dyDescent="0.35">
      <c r="A20" s="40">
        <v>1</v>
      </c>
      <c r="B20" s="66" t="s">
        <v>171</v>
      </c>
      <c r="C20" s="90" t="s">
        <v>101</v>
      </c>
      <c r="D20" s="90">
        <v>90.145499999999998</v>
      </c>
      <c r="E20" s="79"/>
      <c r="F20" s="40" t="str">
        <f>IF(ISBLANK(E20),"Included",D20*E20)</f>
        <v>Included</v>
      </c>
    </row>
    <row r="21" spans="1:14" x14ac:dyDescent="0.35">
      <c r="A21" s="219" t="s">
        <v>172</v>
      </c>
      <c r="B21" s="219"/>
      <c r="C21" s="219"/>
      <c r="D21" s="219"/>
      <c r="E21" s="219"/>
      <c r="F21" s="60">
        <f>SUM(F20:F20)</f>
        <v>0</v>
      </c>
    </row>
    <row r="22" spans="1:14" s="62" customFormat="1" ht="33.65" customHeight="1" x14ac:dyDescent="0.35">
      <c r="A22" s="241" t="s">
        <v>173</v>
      </c>
      <c r="B22" s="241"/>
      <c r="C22" s="241"/>
      <c r="D22" s="241"/>
      <c r="E22" s="241"/>
      <c r="F22" s="241"/>
      <c r="G22" s="86"/>
      <c r="H22" s="86"/>
      <c r="I22" s="86"/>
      <c r="J22" s="86"/>
      <c r="K22" s="86"/>
      <c r="L22" s="86"/>
      <c r="M22" s="86"/>
      <c r="N22" s="86"/>
    </row>
    <row r="23" spans="1:14" s="62" customFormat="1" ht="30.65" customHeight="1" x14ac:dyDescent="0.35">
      <c r="A23" s="241" t="s">
        <v>174</v>
      </c>
      <c r="B23" s="241"/>
      <c r="C23" s="241"/>
      <c r="D23" s="241"/>
      <c r="E23" s="241"/>
      <c r="F23" s="241"/>
      <c r="G23" s="87"/>
      <c r="H23" s="87"/>
      <c r="I23" s="87"/>
      <c r="J23" s="87"/>
      <c r="K23" s="87"/>
      <c r="L23" s="87"/>
      <c r="M23" s="87"/>
      <c r="N23" s="87"/>
    </row>
    <row r="24" spans="1:14" s="62" customFormat="1" ht="18.5" customHeight="1" x14ac:dyDescent="0.35">
      <c r="A24" s="80" t="s">
        <v>175</v>
      </c>
      <c r="B24" s="241" t="s">
        <v>176</v>
      </c>
      <c r="C24" s="241"/>
      <c r="D24" s="241"/>
      <c r="E24" s="241"/>
      <c r="F24" s="241"/>
      <c r="G24" s="81"/>
      <c r="H24" s="81"/>
      <c r="I24" s="81"/>
      <c r="J24" s="81"/>
      <c r="K24" s="81"/>
      <c r="L24" s="81"/>
      <c r="M24" s="81"/>
      <c r="N24" s="81"/>
    </row>
    <row r="25" spans="1:14" ht="15.65" customHeight="1" x14ac:dyDescent="0.35">
      <c r="A25" s="21" t="s">
        <v>120</v>
      </c>
      <c r="B25" s="112" t="str">
        <f>_xlfn.CONCAT('Name of Bidder'!$C$16," ",'Name of Bidder'!$D$16," ",'Name of Bidder'!$E$16)</f>
        <v xml:space="preserve">  </v>
      </c>
      <c r="C25" s="21"/>
      <c r="D25" s="120" t="s">
        <v>121</v>
      </c>
      <c r="E25" s="239" t="str">
        <f>IF(ISBLANK('Name of Bidder'!$C$13)," ",'Name of Bidder'!$C$13)</f>
        <v xml:space="preserve"> </v>
      </c>
      <c r="F25" s="240"/>
    </row>
    <row r="26" spans="1:14" ht="22.5" customHeight="1" x14ac:dyDescent="0.35">
      <c r="A26" s="21" t="s">
        <v>122</v>
      </c>
      <c r="B26" s="112" t="str">
        <f>IF(ISBLANK('Name of Bidder'!$C$17)," ",'Name of Bidder'!$C$17)</f>
        <v xml:space="preserve"> </v>
      </c>
      <c r="C26" s="21"/>
      <c r="D26" s="21" t="s">
        <v>123</v>
      </c>
      <c r="E26" s="239" t="str">
        <f>IF(ISBLANK('Name of Bidder'!$C$14)," ",'Name of Bidder'!$C$14)</f>
        <v xml:space="preserve"> </v>
      </c>
      <c r="F26" s="240"/>
    </row>
  </sheetData>
  <sheetProtection algorithmName="SHA-1" hashValue="K1N2JlSx6p9PthTEG+mCN5Xlbwg=" saltValue="pgvaVatQ7Gyax6AWljfB/w==" spinCount="100000" sheet="1" objects="1" scenarios="1"/>
  <mergeCells count="13">
    <mergeCell ref="E26:F26"/>
    <mergeCell ref="A14:F14"/>
    <mergeCell ref="A21:E21"/>
    <mergeCell ref="E25:F25"/>
    <mergeCell ref="A22:F22"/>
    <mergeCell ref="A23:F23"/>
    <mergeCell ref="B24:F24"/>
    <mergeCell ref="A18:F18"/>
    <mergeCell ref="B9:D11"/>
    <mergeCell ref="A1:F2"/>
    <mergeCell ref="A3:F3"/>
    <mergeCell ref="A4:F4"/>
    <mergeCell ref="B8:D8"/>
  </mergeCells>
  <pageMargins left="0.7" right="0.7" top="0.75" bottom="0.75" header="0.3" footer="0.3"/>
  <pageSetup paperSize="9" scale="93" fitToHeight="0" orientation="landscape" r:id="rId1"/>
  <rowBreaks count="1" manualBreakCount="1">
    <brk id="21" max="5" man="1"/>
  </rowBreaks>
  <colBreaks count="1" manualBreakCount="1">
    <brk id="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157EC-FA87-4C88-9E21-A276BCC2A281}">
  <sheetPr codeName="Sheet11">
    <tabColor theme="4" tint="-0.249977111117893"/>
    <pageSetUpPr fitToPage="1"/>
  </sheetPr>
  <dimension ref="A1:N33"/>
  <sheetViews>
    <sheetView view="pageBreakPreview" topLeftCell="A14" zoomScaleNormal="100" zoomScaleSheetLayoutView="100" workbookViewId="0">
      <selection activeCell="C6" sqref="C6"/>
    </sheetView>
  </sheetViews>
  <sheetFormatPr defaultColWidth="8.7265625" defaultRowHeight="14.5" x14ac:dyDescent="0.35"/>
  <cols>
    <col min="1" max="1" width="8.7265625" style="9"/>
    <col min="2" max="2" width="20.1796875" style="9" customWidth="1"/>
    <col min="3" max="3" width="103.26953125" style="9" customWidth="1"/>
    <col min="4" max="4" width="33" style="9" customWidth="1"/>
    <col min="5" max="16384" width="8.7265625" style="9"/>
  </cols>
  <sheetData>
    <row r="1" spans="1:14" s="29" customFormat="1" x14ac:dyDescent="0.35">
      <c r="A1" s="227" t="s">
        <v>177</v>
      </c>
      <c r="B1" s="227"/>
      <c r="C1" s="227"/>
      <c r="D1" s="227"/>
    </row>
    <row r="2" spans="1:14" x14ac:dyDescent="0.35">
      <c r="A2" s="227"/>
      <c r="B2" s="227"/>
      <c r="C2" s="227"/>
      <c r="D2" s="227"/>
    </row>
    <row r="3" spans="1:14" ht="29.5" customHeight="1" x14ac:dyDescent="0.35">
      <c r="A3" s="247" t="s">
        <v>193</v>
      </c>
      <c r="B3" s="248"/>
      <c r="C3" s="248"/>
      <c r="D3" s="248"/>
      <c r="E3" s="67"/>
      <c r="F3" s="67"/>
      <c r="G3" s="67"/>
      <c r="H3" s="67"/>
      <c r="I3" s="67"/>
      <c r="J3" s="67"/>
      <c r="K3" s="67"/>
      <c r="L3" s="67"/>
      <c r="M3" s="67"/>
      <c r="N3" s="67"/>
    </row>
    <row r="4" spans="1:14" ht="16" customHeight="1" x14ac:dyDescent="0.35">
      <c r="A4" s="249" t="s">
        <v>178</v>
      </c>
      <c r="B4" s="249"/>
      <c r="C4" s="249"/>
      <c r="D4" s="249"/>
      <c r="E4" s="68"/>
      <c r="F4" s="68"/>
      <c r="G4" s="68"/>
      <c r="H4" s="68"/>
      <c r="I4" s="68"/>
      <c r="J4" s="68"/>
      <c r="K4" s="68"/>
      <c r="L4" s="68"/>
      <c r="M4" s="68"/>
      <c r="N4" s="68"/>
    </row>
    <row r="5" spans="1:14" x14ac:dyDescent="0.35">
      <c r="A5" s="21"/>
      <c r="B5" s="21"/>
      <c r="C5" s="21"/>
      <c r="D5" s="21"/>
    </row>
    <row r="6" spans="1:14" x14ac:dyDescent="0.35">
      <c r="A6" s="21" t="s">
        <v>126</v>
      </c>
      <c r="B6" s="21"/>
      <c r="C6" s="21"/>
      <c r="D6" s="21" t="s">
        <v>79</v>
      </c>
    </row>
    <row r="7" spans="1:14" ht="29" x14ac:dyDescent="0.35">
      <c r="A7" s="21"/>
      <c r="B7" s="21"/>
      <c r="C7" s="21"/>
      <c r="D7" s="52" t="s">
        <v>80</v>
      </c>
    </row>
    <row r="8" spans="1:14" x14ac:dyDescent="0.35">
      <c r="A8" s="30" t="s">
        <v>81</v>
      </c>
      <c r="B8" s="207" t="str">
        <f>IF(ISBLANK('Name of Bidder'!C7)," ",'Name of Bidder'!C7)</f>
        <v xml:space="preserve"> </v>
      </c>
      <c r="C8" s="207"/>
      <c r="D8" s="31" t="s">
        <v>82</v>
      </c>
    </row>
    <row r="9" spans="1:14" x14ac:dyDescent="0.35">
      <c r="A9" s="21" t="s">
        <v>83</v>
      </c>
      <c r="B9" s="202" t="str">
        <f>IF(ISBLANK('Name of Bidder'!C8)," ",'Name of Bidder'!C8)</f>
        <v xml:space="preserve"> </v>
      </c>
      <c r="C9" s="202"/>
      <c r="D9" s="31" t="s">
        <v>84</v>
      </c>
    </row>
    <row r="10" spans="1:14" x14ac:dyDescent="0.35">
      <c r="A10" s="21"/>
      <c r="B10" s="202"/>
      <c r="C10" s="202"/>
      <c r="D10" s="21" t="s">
        <v>85</v>
      </c>
    </row>
    <row r="11" spans="1:14" x14ac:dyDescent="0.35">
      <c r="A11" s="21"/>
      <c r="B11" s="202"/>
      <c r="C11" s="202"/>
      <c r="D11" s="31" t="s">
        <v>86</v>
      </c>
    </row>
    <row r="12" spans="1:14" x14ac:dyDescent="0.35">
      <c r="A12" s="21"/>
      <c r="B12" s="207"/>
      <c r="C12" s="207"/>
      <c r="D12" s="21"/>
    </row>
    <row r="13" spans="1:14" x14ac:dyDescent="0.35">
      <c r="A13" s="21"/>
      <c r="B13" s="21"/>
      <c r="C13" s="21"/>
      <c r="D13" s="21"/>
    </row>
    <row r="14" spans="1:14" x14ac:dyDescent="0.35">
      <c r="A14" s="117" t="s">
        <v>158</v>
      </c>
      <c r="B14" s="230" t="s">
        <v>179</v>
      </c>
      <c r="C14" s="230"/>
      <c r="D14" s="117" t="s">
        <v>160</v>
      </c>
    </row>
    <row r="15" spans="1:14" x14ac:dyDescent="0.35">
      <c r="A15" s="105"/>
      <c r="B15" s="252"/>
      <c r="C15" s="253"/>
      <c r="D15" s="105"/>
    </row>
    <row r="16" spans="1:14" x14ac:dyDescent="0.35">
      <c r="A16" s="82">
        <v>1</v>
      </c>
      <c r="B16" s="243" t="s">
        <v>180</v>
      </c>
      <c r="C16" s="243"/>
      <c r="D16" s="73">
        <f>SUM('Sch-1'!I20:I38)</f>
        <v>0</v>
      </c>
    </row>
    <row r="17" spans="1:4" s="76" customFormat="1" ht="32.15" customHeight="1" x14ac:dyDescent="0.35">
      <c r="A17" s="40"/>
      <c r="B17" s="74" t="s">
        <v>181</v>
      </c>
      <c r="C17" s="74"/>
      <c r="D17" s="75"/>
    </row>
    <row r="18" spans="1:4" x14ac:dyDescent="0.35">
      <c r="A18" s="82">
        <v>2</v>
      </c>
      <c r="B18" s="243" t="s">
        <v>182</v>
      </c>
      <c r="C18" s="243"/>
      <c r="D18" s="73">
        <f>ROUNDUP(SUM('Sch-2'!H21:H22),0)</f>
        <v>0</v>
      </c>
    </row>
    <row r="19" spans="1:4" ht="26.5" customHeight="1" x14ac:dyDescent="0.35">
      <c r="A19" s="82"/>
      <c r="B19" s="250" t="s">
        <v>183</v>
      </c>
      <c r="C19" s="251"/>
      <c r="D19" s="105"/>
    </row>
    <row r="20" spans="1:4" x14ac:dyDescent="0.35">
      <c r="A20" s="82">
        <v>3</v>
      </c>
      <c r="B20" s="243" t="s">
        <v>208</v>
      </c>
      <c r="C20" s="243"/>
      <c r="D20" s="73">
        <v>0</v>
      </c>
    </row>
    <row r="21" spans="1:4" s="76" customFormat="1" ht="28.5" customHeight="1" x14ac:dyDescent="0.35">
      <c r="A21" s="40"/>
      <c r="B21" s="246" t="s">
        <v>207</v>
      </c>
      <c r="C21" s="246"/>
      <c r="D21" s="75"/>
    </row>
    <row r="22" spans="1:4" x14ac:dyDescent="0.35">
      <c r="A22" s="82">
        <v>4</v>
      </c>
      <c r="B22" s="243" t="s">
        <v>184</v>
      </c>
      <c r="C22" s="243"/>
      <c r="D22" s="73">
        <f>ROUNDUP(SUM('Sch-3b'!H20:H21),0)</f>
        <v>0</v>
      </c>
    </row>
    <row r="23" spans="1:4" x14ac:dyDescent="0.35">
      <c r="A23" s="82"/>
      <c r="B23" s="244" t="s">
        <v>185</v>
      </c>
      <c r="C23" s="245"/>
      <c r="D23" s="105"/>
    </row>
    <row r="24" spans="1:4" x14ac:dyDescent="0.35">
      <c r="A24" s="82">
        <v>5</v>
      </c>
      <c r="B24" s="243" t="s">
        <v>186</v>
      </c>
      <c r="C24" s="243"/>
      <c r="D24" s="88" t="s">
        <v>187</v>
      </c>
    </row>
    <row r="25" spans="1:4" x14ac:dyDescent="0.35">
      <c r="A25" s="82"/>
      <c r="B25" s="244" t="s">
        <v>157</v>
      </c>
      <c r="C25" s="245"/>
      <c r="D25" s="105"/>
    </row>
    <row r="26" spans="1:4" x14ac:dyDescent="0.35">
      <c r="A26" s="82">
        <v>6</v>
      </c>
      <c r="B26" s="243" t="s">
        <v>188</v>
      </c>
      <c r="C26" s="243"/>
      <c r="D26" s="73">
        <f>ROUNDUP(SUM('Sch-5 (Buy Back)'!F20),0)</f>
        <v>0</v>
      </c>
    </row>
    <row r="27" spans="1:4" s="76" customFormat="1" ht="34" customHeight="1" x14ac:dyDescent="0.35">
      <c r="A27" s="40"/>
      <c r="B27" s="246" t="s">
        <v>189</v>
      </c>
      <c r="C27" s="246"/>
      <c r="D27" s="75"/>
    </row>
    <row r="28" spans="1:4" x14ac:dyDescent="0.35">
      <c r="A28" s="82">
        <v>7</v>
      </c>
      <c r="B28" s="243" t="s">
        <v>190</v>
      </c>
      <c r="C28" s="243"/>
      <c r="D28" s="73">
        <f>ROUNDUP((D16+D18+D20+D22-D26),0)</f>
        <v>0</v>
      </c>
    </row>
    <row r="29" spans="1:4" x14ac:dyDescent="0.35">
      <c r="A29" s="21"/>
      <c r="B29" s="21"/>
      <c r="C29" s="21"/>
      <c r="D29" s="21"/>
    </row>
    <row r="30" spans="1:4" ht="17" x14ac:dyDescent="0.35">
      <c r="A30" s="50" t="s">
        <v>191</v>
      </c>
      <c r="B30" s="21"/>
      <c r="C30" s="21"/>
      <c r="D30" s="21"/>
    </row>
    <row r="31" spans="1:4" x14ac:dyDescent="0.35">
      <c r="A31" s="21"/>
      <c r="B31" s="21"/>
      <c r="C31" s="21"/>
      <c r="D31" s="21"/>
    </row>
    <row r="32" spans="1:4" x14ac:dyDescent="0.35">
      <c r="A32" s="21" t="s">
        <v>120</v>
      </c>
      <c r="B32" s="112" t="str">
        <f>_xlfn.CONCAT('Name of Bidder'!$C$16," ",'Name of Bidder'!$D$16," ",'Name of Bidder'!$E$16)</f>
        <v xml:space="preserve">  </v>
      </c>
      <c r="C32" s="51" t="s">
        <v>121</v>
      </c>
      <c r="D32" s="112" t="str">
        <f>IF(ISBLANK('Name of Bidder'!$C$13)," ",'Name of Bidder'!$C$13)</f>
        <v xml:space="preserve"> </v>
      </c>
    </row>
    <row r="33" spans="1:4" x14ac:dyDescent="0.35">
      <c r="A33" s="21" t="s">
        <v>122</v>
      </c>
      <c r="B33" s="112" t="str">
        <f>IF(ISBLANK('Name of Bidder'!$C$17)," ",'Name of Bidder'!$C$17)</f>
        <v xml:space="preserve"> </v>
      </c>
      <c r="C33" s="51" t="s">
        <v>123</v>
      </c>
      <c r="D33" s="112" t="str">
        <f>IF(ISBLANK('Name of Bidder'!$C$14)," ",'Name of Bidder'!$C$14)</f>
        <v xml:space="preserve"> </v>
      </c>
    </row>
  </sheetData>
  <sheetProtection algorithmName="SHA-1" hashValue="0f+mi5gzVv2Ln+e/dRY7hOGqQxI=" saltValue="ZuPeoX/8dXnpcIhpDnPIjw==" spinCount="100000" sheet="1" objects="1" scenarios="1"/>
  <mergeCells count="20">
    <mergeCell ref="B12:C12"/>
    <mergeCell ref="B19:C19"/>
    <mergeCell ref="B9:C11"/>
    <mergeCell ref="B15:C15"/>
    <mergeCell ref="A1:D2"/>
    <mergeCell ref="B8:C8"/>
    <mergeCell ref="B28:C28"/>
    <mergeCell ref="B22:C22"/>
    <mergeCell ref="B24:C24"/>
    <mergeCell ref="B26:C26"/>
    <mergeCell ref="B23:C23"/>
    <mergeCell ref="B25:C25"/>
    <mergeCell ref="B21:C21"/>
    <mergeCell ref="B27:C27"/>
    <mergeCell ref="A3:D3"/>
    <mergeCell ref="A4:D4"/>
    <mergeCell ref="B14:C14"/>
    <mergeCell ref="B16:C16"/>
    <mergeCell ref="B18:C18"/>
    <mergeCell ref="B20:C20"/>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4CDB3-CF18-4FCE-BBCD-9F8741101F04}">
  <sheetPr codeName="Sheet2">
    <tabColor theme="4" tint="-0.249977111117893"/>
    <pageSetUpPr fitToPage="1"/>
  </sheetPr>
  <dimension ref="A1:G11"/>
  <sheetViews>
    <sheetView showGridLines="0" tabSelected="1" view="pageBreakPreview" zoomScale="70" zoomScaleNormal="100" zoomScaleSheetLayoutView="70" workbookViewId="0">
      <selection activeCell="I3" sqref="I3"/>
    </sheetView>
  </sheetViews>
  <sheetFormatPr defaultColWidth="8.7265625" defaultRowHeight="14.5" x14ac:dyDescent="0.35"/>
  <cols>
    <col min="1" max="1" width="13.54296875" style="3" customWidth="1"/>
    <col min="2" max="2" width="8.81640625" style="3" customWidth="1"/>
    <col min="3" max="3" width="46.7265625" style="3" customWidth="1"/>
    <col min="4" max="4" width="0.54296875" style="3" customWidth="1"/>
    <col min="5" max="5" width="40.453125" style="3" customWidth="1"/>
    <col min="6" max="6" width="16.81640625" style="3" customWidth="1"/>
    <col min="7" max="7" width="13.453125" style="3" customWidth="1"/>
    <col min="8" max="16384" width="8.7265625" style="3"/>
  </cols>
  <sheetData>
    <row r="1" spans="1:7" ht="32.5" customHeight="1" thickBot="1" x14ac:dyDescent="0.4">
      <c r="A1" s="133" t="s">
        <v>18</v>
      </c>
      <c r="B1" s="100"/>
      <c r="C1" s="100"/>
      <c r="D1" s="100"/>
      <c r="E1" s="100"/>
      <c r="F1" s="100"/>
      <c r="G1" s="136" t="s">
        <v>18</v>
      </c>
    </row>
    <row r="2" spans="1:7" ht="53.15" customHeight="1" thickBot="1" x14ac:dyDescent="0.4">
      <c r="A2" s="134"/>
      <c r="B2" s="143" t="s">
        <v>19</v>
      </c>
      <c r="C2" s="144"/>
      <c r="D2" s="144"/>
      <c r="E2" s="144"/>
      <c r="F2" s="145"/>
      <c r="G2" s="137"/>
    </row>
    <row r="3" spans="1:7" ht="97" customHeight="1" thickTop="1" thickBot="1" x14ac:dyDescent="0.4">
      <c r="A3" s="134"/>
      <c r="B3" s="146" t="s">
        <v>192</v>
      </c>
      <c r="C3" s="147"/>
      <c r="D3" s="147"/>
      <c r="E3" s="147"/>
      <c r="F3" s="148"/>
      <c r="G3" s="137"/>
    </row>
    <row r="4" spans="1:7" ht="54.65" customHeight="1" thickTop="1" x14ac:dyDescent="0.35">
      <c r="A4" s="134"/>
      <c r="B4" s="4">
        <v>1</v>
      </c>
      <c r="C4" s="149" t="s">
        <v>20</v>
      </c>
      <c r="D4" s="149"/>
      <c r="E4" s="149"/>
      <c r="F4" s="150"/>
      <c r="G4" s="137"/>
    </row>
    <row r="5" spans="1:7" ht="53.15" customHeight="1" x14ac:dyDescent="0.35">
      <c r="A5" s="134"/>
      <c r="B5" s="4">
        <v>2</v>
      </c>
      <c r="C5" s="149" t="s">
        <v>21</v>
      </c>
      <c r="D5" s="149"/>
      <c r="E5" s="149"/>
      <c r="F5" s="150"/>
      <c r="G5" s="137"/>
    </row>
    <row r="6" spans="1:7" ht="41.5" customHeight="1" thickBot="1" x14ac:dyDescent="0.4">
      <c r="A6" s="134"/>
      <c r="B6" s="5">
        <v>3</v>
      </c>
      <c r="C6" s="151" t="s">
        <v>22</v>
      </c>
      <c r="D6" s="151"/>
      <c r="E6" s="151"/>
      <c r="F6" s="152"/>
      <c r="G6" s="137"/>
    </row>
    <row r="7" spans="1:7" ht="21.65" customHeight="1" thickBot="1" x14ac:dyDescent="0.5">
      <c r="A7" s="134"/>
      <c r="B7" s="6"/>
      <c r="C7" s="6"/>
      <c r="D7" s="6"/>
      <c r="E7" s="6"/>
      <c r="F7" s="6"/>
      <c r="G7" s="137"/>
    </row>
    <row r="8" spans="1:7" s="8" customFormat="1" ht="28" customHeight="1" thickBot="1" x14ac:dyDescent="0.4">
      <c r="A8" s="134"/>
      <c r="B8" s="139" t="s">
        <v>23</v>
      </c>
      <c r="C8" s="140"/>
      <c r="D8" s="7"/>
      <c r="E8" s="139" t="s">
        <v>24</v>
      </c>
      <c r="F8" s="140"/>
      <c r="G8" s="137"/>
    </row>
    <row r="9" spans="1:7" ht="14.5" customHeight="1" x14ac:dyDescent="0.35">
      <c r="A9" s="134"/>
      <c r="B9" s="141" t="s">
        <v>25</v>
      </c>
      <c r="C9" s="141"/>
      <c r="D9" s="141"/>
      <c r="E9" s="141"/>
      <c r="F9" s="141"/>
      <c r="G9" s="137"/>
    </row>
    <row r="10" spans="1:7" ht="23.5" customHeight="1" x14ac:dyDescent="0.35">
      <c r="A10" s="134"/>
      <c r="B10" s="141"/>
      <c r="C10" s="141"/>
      <c r="D10" s="141"/>
      <c r="E10" s="141"/>
      <c r="F10" s="141"/>
      <c r="G10" s="137"/>
    </row>
    <row r="11" spans="1:7" ht="31" customHeight="1" thickBot="1" x14ac:dyDescent="0.4">
      <c r="A11" s="135"/>
      <c r="B11" s="142"/>
      <c r="C11" s="142"/>
      <c r="D11" s="142"/>
      <c r="E11" s="142"/>
      <c r="F11" s="142"/>
      <c r="G11" s="138"/>
    </row>
  </sheetData>
  <sheetProtection algorithmName="SHA-1" hashValue="kwyK8zZFE4MZYj91QtzfFRLQLA4=" saltValue="OLSKhyYTe+tE0YXOueTRmw==" spinCount="100000" sheet="1" objects="1" scenarios="1"/>
  <mergeCells count="10">
    <mergeCell ref="A1:A11"/>
    <mergeCell ref="G1:G11"/>
    <mergeCell ref="B8:C8"/>
    <mergeCell ref="E8:F8"/>
    <mergeCell ref="B9:F11"/>
    <mergeCell ref="B2:F2"/>
    <mergeCell ref="B3:F3"/>
    <mergeCell ref="C4:F4"/>
    <mergeCell ref="C5:F5"/>
    <mergeCell ref="C6:F6"/>
  </mergeCells>
  <hyperlinks>
    <hyperlink ref="E8:F8" location="'Name of Bidder'!A1" tooltip="Skip Instructions &amp; Proceed" display="Click to skip Instructions &amp; Proceed" xr:uid="{9310DA70-7A59-4ADF-8219-97E757FCA29E}"/>
    <hyperlink ref="B8:C8" location="'Instructions '!A1" tooltip="Detailed General Instructions" display="Click for Detailed General Instructions" xr:uid="{096CA382-EA01-49D6-B84E-B9B104406472}"/>
  </hyperlinks>
  <printOptions horizontalCentered="1"/>
  <pageMargins left="0.7" right="0.7" top="0.75" bottom="0.75" header="0.3" footer="0.3"/>
  <pageSetup paperSize="9" scale="93" orientation="landscape" r:id="rId1"/>
  <headerFooter>
    <oddFooter>&amp;LBid Price Schedule - PrKTCL&amp;RPage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B3C7-7C37-4CD9-9834-5EEDC50D8740}">
  <sheetPr codeName="Sheet3">
    <tabColor theme="4" tint="-0.249977111117893"/>
    <pageSetUpPr fitToPage="1"/>
  </sheetPr>
  <dimension ref="A1:C44"/>
  <sheetViews>
    <sheetView showGridLines="0" view="pageBreakPreview" zoomScale="115" zoomScaleNormal="100" zoomScaleSheetLayoutView="115" workbookViewId="0">
      <selection activeCell="C14" sqref="C14"/>
    </sheetView>
  </sheetViews>
  <sheetFormatPr defaultColWidth="8.7265625" defaultRowHeight="14.5" x14ac:dyDescent="0.35"/>
  <cols>
    <col min="1" max="1" width="4.1796875" style="9" customWidth="1"/>
    <col min="2" max="2" width="4.453125" style="9" customWidth="1"/>
    <col min="3" max="3" width="133.1796875" style="9" customWidth="1"/>
    <col min="4" max="16384" width="8.7265625" style="9"/>
  </cols>
  <sheetData>
    <row r="1" spans="1:3" ht="43" customHeight="1" x14ac:dyDescent="0.35">
      <c r="A1" s="153" t="s">
        <v>26</v>
      </c>
      <c r="B1" s="154"/>
      <c r="C1" s="155"/>
    </row>
    <row r="2" spans="1:3" x14ac:dyDescent="0.35">
      <c r="A2" s="10"/>
      <c r="B2" s="11"/>
      <c r="C2" s="12"/>
    </row>
    <row r="3" spans="1:3" x14ac:dyDescent="0.35">
      <c r="A3" s="13" t="s">
        <v>27</v>
      </c>
      <c r="B3" s="14" t="s">
        <v>28</v>
      </c>
      <c r="C3" s="15"/>
    </row>
    <row r="4" spans="1:3" x14ac:dyDescent="0.35">
      <c r="A4" s="16"/>
      <c r="B4" s="17" t="s">
        <v>29</v>
      </c>
      <c r="C4" s="127" t="s">
        <v>30</v>
      </c>
    </row>
    <row r="5" spans="1:3" x14ac:dyDescent="0.35">
      <c r="A5" s="16"/>
      <c r="B5" s="19" t="s">
        <v>31</v>
      </c>
      <c r="C5" s="123" t="s">
        <v>32</v>
      </c>
    </row>
    <row r="6" spans="1:3" x14ac:dyDescent="0.35">
      <c r="A6" s="16"/>
      <c r="B6" s="17" t="s">
        <v>33</v>
      </c>
      <c r="C6" s="18" t="s">
        <v>34</v>
      </c>
    </row>
    <row r="7" spans="1:3" x14ac:dyDescent="0.35">
      <c r="A7" s="16"/>
      <c r="B7" s="17" t="s">
        <v>35</v>
      </c>
      <c r="C7" s="18" t="s">
        <v>36</v>
      </c>
    </row>
    <row r="8" spans="1:3" x14ac:dyDescent="0.35">
      <c r="A8" s="16"/>
      <c r="B8" s="17" t="s">
        <v>37</v>
      </c>
      <c r="C8" s="18" t="s">
        <v>38</v>
      </c>
    </row>
    <row r="9" spans="1:3" x14ac:dyDescent="0.35">
      <c r="A9" s="16"/>
      <c r="B9" s="17" t="s">
        <v>39</v>
      </c>
      <c r="C9" s="18" t="s">
        <v>40</v>
      </c>
    </row>
    <row r="10" spans="1:3" x14ac:dyDescent="0.35">
      <c r="A10" s="16"/>
      <c r="B10" s="19" t="s">
        <v>41</v>
      </c>
      <c r="C10" s="123" t="s">
        <v>42</v>
      </c>
    </row>
    <row r="11" spans="1:3" ht="29" x14ac:dyDescent="0.35">
      <c r="A11" s="16"/>
      <c r="B11" s="19" t="s">
        <v>43</v>
      </c>
      <c r="C11" s="126" t="s">
        <v>44</v>
      </c>
    </row>
    <row r="12" spans="1:3" x14ac:dyDescent="0.35">
      <c r="A12" s="20"/>
      <c r="B12" s="21"/>
      <c r="C12" s="22"/>
    </row>
    <row r="13" spans="1:3" x14ac:dyDescent="0.35">
      <c r="A13" s="13" t="s">
        <v>45</v>
      </c>
      <c r="B13" s="21" t="s">
        <v>46</v>
      </c>
      <c r="C13" s="22"/>
    </row>
    <row r="14" spans="1:3" x14ac:dyDescent="0.35">
      <c r="A14" s="20"/>
      <c r="B14" s="23" t="s">
        <v>47</v>
      </c>
      <c r="C14" s="22"/>
    </row>
    <row r="15" spans="1:3" x14ac:dyDescent="0.35">
      <c r="A15" s="20"/>
      <c r="B15" s="19" t="s">
        <v>48</v>
      </c>
      <c r="C15" s="22" t="s">
        <v>49</v>
      </c>
    </row>
    <row r="16" spans="1:3" x14ac:dyDescent="0.35">
      <c r="A16" s="20"/>
      <c r="B16" s="23" t="s">
        <v>50</v>
      </c>
      <c r="C16" s="22"/>
    </row>
    <row r="17" spans="1:3" x14ac:dyDescent="0.35">
      <c r="A17" s="20"/>
      <c r="B17" s="19" t="s">
        <v>48</v>
      </c>
      <c r="C17" s="22" t="s">
        <v>51</v>
      </c>
    </row>
    <row r="18" spans="1:3" x14ac:dyDescent="0.35">
      <c r="A18" s="20"/>
      <c r="B18" s="19" t="s">
        <v>48</v>
      </c>
      <c r="C18" s="22" t="s">
        <v>52</v>
      </c>
    </row>
    <row r="19" spans="1:3" x14ac:dyDescent="0.35">
      <c r="A19" s="20"/>
      <c r="B19" s="19" t="s">
        <v>48</v>
      </c>
      <c r="C19" s="22" t="s">
        <v>53</v>
      </c>
    </row>
    <row r="20" spans="1:3" x14ac:dyDescent="0.35">
      <c r="A20" s="20"/>
      <c r="B20" s="19" t="s">
        <v>48</v>
      </c>
      <c r="C20" s="22" t="s">
        <v>54</v>
      </c>
    </row>
    <row r="21" spans="1:3" x14ac:dyDescent="0.35">
      <c r="A21" s="20"/>
      <c r="B21" s="23" t="s">
        <v>55</v>
      </c>
      <c r="C21" s="22"/>
    </row>
    <row r="22" spans="1:3" ht="29" x14ac:dyDescent="0.35">
      <c r="A22" s="20"/>
      <c r="B22" s="19" t="s">
        <v>48</v>
      </c>
      <c r="C22" s="24" t="s">
        <v>56</v>
      </c>
    </row>
    <row r="23" spans="1:3" x14ac:dyDescent="0.35">
      <c r="A23" s="20"/>
      <c r="B23" s="19" t="s">
        <v>48</v>
      </c>
      <c r="C23" s="22" t="s">
        <v>57</v>
      </c>
    </row>
    <row r="24" spans="1:3" x14ac:dyDescent="0.35">
      <c r="A24" s="20"/>
      <c r="B24" s="23" t="s">
        <v>58</v>
      </c>
      <c r="C24" s="22"/>
    </row>
    <row r="25" spans="1:3" ht="29" x14ac:dyDescent="0.35">
      <c r="A25" s="20"/>
      <c r="B25" s="19" t="s">
        <v>48</v>
      </c>
      <c r="C25" s="24" t="s">
        <v>56</v>
      </c>
    </row>
    <row r="26" spans="1:3" x14ac:dyDescent="0.35">
      <c r="A26" s="25"/>
      <c r="B26" s="118" t="s">
        <v>48</v>
      </c>
      <c r="C26" s="27" t="s">
        <v>57</v>
      </c>
    </row>
    <row r="27" spans="1:3" x14ac:dyDescent="0.35">
      <c r="A27" s="10"/>
      <c r="B27" s="119" t="s">
        <v>59</v>
      </c>
      <c r="C27" s="12"/>
    </row>
    <row r="28" spans="1:3" ht="29" x14ac:dyDescent="0.35">
      <c r="A28" s="20"/>
      <c r="B28" s="19" t="s">
        <v>48</v>
      </c>
      <c r="C28" s="24" t="s">
        <v>56</v>
      </c>
    </row>
    <row r="29" spans="1:3" x14ac:dyDescent="0.35">
      <c r="A29" s="20"/>
      <c r="B29" s="19" t="s">
        <v>48</v>
      </c>
      <c r="C29" s="22" t="s">
        <v>57</v>
      </c>
    </row>
    <row r="30" spans="1:3" x14ac:dyDescent="0.35">
      <c r="A30" s="20"/>
      <c r="B30" s="23" t="s">
        <v>60</v>
      </c>
      <c r="C30" s="22"/>
    </row>
    <row r="31" spans="1:3" ht="29" x14ac:dyDescent="0.35">
      <c r="A31" s="20"/>
      <c r="B31" s="19" t="s">
        <v>48</v>
      </c>
      <c r="C31" s="24" t="s">
        <v>56</v>
      </c>
    </row>
    <row r="32" spans="1:3" x14ac:dyDescent="0.35">
      <c r="A32" s="20"/>
      <c r="B32" s="19" t="s">
        <v>48</v>
      </c>
      <c r="C32" s="22" t="s">
        <v>57</v>
      </c>
    </row>
    <row r="33" spans="1:3" x14ac:dyDescent="0.35">
      <c r="A33" s="20"/>
      <c r="B33" s="23" t="s">
        <v>61</v>
      </c>
      <c r="C33" s="22"/>
    </row>
    <row r="34" spans="1:3" x14ac:dyDescent="0.35">
      <c r="A34" s="20"/>
      <c r="B34" s="17" t="s">
        <v>48</v>
      </c>
      <c r="C34" s="22" t="s">
        <v>62</v>
      </c>
    </row>
    <row r="35" spans="1:3" x14ac:dyDescent="0.35">
      <c r="A35" s="20"/>
      <c r="B35" s="23" t="s">
        <v>63</v>
      </c>
      <c r="C35" s="22"/>
    </row>
    <row r="36" spans="1:3" ht="29" x14ac:dyDescent="0.35">
      <c r="A36" s="20"/>
      <c r="B36" s="19" t="s">
        <v>48</v>
      </c>
      <c r="C36" s="24" t="s">
        <v>56</v>
      </c>
    </row>
    <row r="37" spans="1:3" x14ac:dyDescent="0.35">
      <c r="A37" s="20"/>
      <c r="B37" s="19" t="s">
        <v>48</v>
      </c>
      <c r="C37" s="22" t="s">
        <v>57</v>
      </c>
    </row>
    <row r="38" spans="1:3" x14ac:dyDescent="0.35">
      <c r="A38" s="20"/>
      <c r="B38" s="23" t="s">
        <v>64</v>
      </c>
      <c r="C38" s="22"/>
    </row>
    <row r="39" spans="1:3" x14ac:dyDescent="0.35">
      <c r="A39" s="20"/>
      <c r="B39" s="19" t="s">
        <v>48</v>
      </c>
      <c r="C39" s="24" t="s">
        <v>65</v>
      </c>
    </row>
    <row r="40" spans="1:3" x14ac:dyDescent="0.35">
      <c r="A40" s="20"/>
      <c r="B40" s="19" t="s">
        <v>48</v>
      </c>
      <c r="C40" s="22" t="s">
        <v>62</v>
      </c>
    </row>
    <row r="41" spans="1:3" x14ac:dyDescent="0.35">
      <c r="A41" s="20"/>
      <c r="B41" s="21"/>
      <c r="C41" s="22"/>
    </row>
    <row r="42" spans="1:3" x14ac:dyDescent="0.35">
      <c r="A42" s="159" t="s">
        <v>66</v>
      </c>
      <c r="B42" s="160"/>
      <c r="C42" s="161"/>
    </row>
    <row r="43" spans="1:3" ht="18" x14ac:dyDescent="0.4">
      <c r="A43" s="156" t="s">
        <v>67</v>
      </c>
      <c r="B43" s="157"/>
      <c r="C43" s="158"/>
    </row>
    <row r="44" spans="1:3" x14ac:dyDescent="0.35">
      <c r="A44" s="25"/>
      <c r="B44" s="26"/>
      <c r="C44" s="27"/>
    </row>
  </sheetData>
  <sheetProtection algorithmName="SHA-1" hashValue="WTx68aoDLAxHknA8wqcghT2brjs=" saltValue="wXskYj0/66RNKC6ZMq8t1g==" spinCount="100000" sheet="1" objects="1" scenarios="1"/>
  <mergeCells count="3">
    <mergeCell ref="A1:C1"/>
    <mergeCell ref="A43:C43"/>
    <mergeCell ref="A42:C42"/>
  </mergeCells>
  <pageMargins left="0.7" right="0.7" top="0.75" bottom="0.75" header="0.3" footer="0.3"/>
  <pageSetup paperSize="9" scale="92" fitToHeight="0" orientation="landscape" r:id="rId1"/>
  <rowBreaks count="1" manualBreakCount="1">
    <brk id="26" max="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36D3C-5396-4AD0-ABCD-54964FDA890E}">
  <sheetPr codeName="Sheet4">
    <tabColor theme="4" tint="-0.249977111117893"/>
    <pageSetUpPr fitToPage="1"/>
  </sheetPr>
  <dimension ref="A1:F17"/>
  <sheetViews>
    <sheetView showGridLines="0" view="pageBreakPreview" zoomScale="85" zoomScaleNormal="100" zoomScaleSheetLayoutView="85" workbookViewId="0">
      <selection activeCell="C6" sqref="C6:F6"/>
    </sheetView>
  </sheetViews>
  <sheetFormatPr defaultColWidth="8.7265625" defaultRowHeight="14.5" x14ac:dyDescent="0.35"/>
  <cols>
    <col min="1" max="1" width="28.26953125" style="9" customWidth="1"/>
    <col min="2" max="2" width="8.7265625" style="9"/>
    <col min="3" max="3" width="7" style="9" customWidth="1"/>
    <col min="4" max="4" width="6.81640625" style="9" customWidth="1"/>
    <col min="5" max="5" width="6.453125" style="9" customWidth="1"/>
    <col min="6" max="6" width="83" style="9" customWidth="1"/>
    <col min="7" max="16384" width="8.7265625" style="9"/>
  </cols>
  <sheetData>
    <row r="1" spans="1:6" ht="74.5" customHeight="1" x14ac:dyDescent="0.35">
      <c r="A1" s="162" t="s">
        <v>192</v>
      </c>
      <c r="B1" s="163"/>
      <c r="C1" s="163"/>
      <c r="D1" s="163"/>
      <c r="E1" s="163"/>
      <c r="F1" s="164"/>
    </row>
    <row r="2" spans="1:6" ht="4.5" customHeight="1" x14ac:dyDescent="0.35">
      <c r="A2" s="165"/>
      <c r="B2" s="166"/>
      <c r="C2" s="166"/>
      <c r="D2" s="166"/>
      <c r="E2" s="166"/>
      <c r="F2" s="167"/>
    </row>
    <row r="3" spans="1:6" ht="4.5" customHeight="1" x14ac:dyDescent="0.35">
      <c r="A3" s="165"/>
      <c r="B3" s="166"/>
      <c r="C3" s="166"/>
      <c r="D3" s="166"/>
      <c r="E3" s="166"/>
      <c r="F3" s="167"/>
    </row>
    <row r="4" spans="1:6" x14ac:dyDescent="0.35">
      <c r="A4" s="101"/>
      <c r="B4" s="21"/>
      <c r="C4" s="21"/>
      <c r="D4" s="21"/>
      <c r="E4" s="21"/>
      <c r="F4" s="102"/>
    </row>
    <row r="5" spans="1:6" ht="15.5" x14ac:dyDescent="0.35">
      <c r="A5" s="168" t="s">
        <v>68</v>
      </c>
      <c r="B5" s="169"/>
      <c r="C5" s="169"/>
      <c r="D5" s="169"/>
      <c r="E5" s="169"/>
      <c r="F5" s="170"/>
    </row>
    <row r="6" spans="1:6" ht="60.65" customHeight="1" x14ac:dyDescent="0.45">
      <c r="A6" s="171" t="s">
        <v>69</v>
      </c>
      <c r="B6" s="172"/>
      <c r="C6" s="173"/>
      <c r="D6" s="173"/>
      <c r="E6" s="173"/>
      <c r="F6" s="174"/>
    </row>
    <row r="7" spans="1:6" ht="18.5" x14ac:dyDescent="0.45">
      <c r="A7" s="178" t="s">
        <v>70</v>
      </c>
      <c r="B7" s="179"/>
      <c r="C7" s="175"/>
      <c r="D7" s="176"/>
      <c r="E7" s="176"/>
      <c r="F7" s="180"/>
    </row>
    <row r="8" spans="1:6" ht="18.5" x14ac:dyDescent="0.45">
      <c r="A8" s="178" t="s">
        <v>71</v>
      </c>
      <c r="B8" s="179"/>
      <c r="C8" s="185"/>
      <c r="D8" s="186"/>
      <c r="E8" s="186"/>
      <c r="F8" s="187"/>
    </row>
    <row r="9" spans="1:6" ht="18.649999999999999" customHeight="1" x14ac:dyDescent="0.35">
      <c r="A9" s="101"/>
      <c r="B9" s="21"/>
      <c r="C9" s="188"/>
      <c r="D9" s="189"/>
      <c r="E9" s="189"/>
      <c r="F9" s="190"/>
    </row>
    <row r="10" spans="1:6" ht="18.649999999999999" customHeight="1" x14ac:dyDescent="0.35">
      <c r="A10" s="101"/>
      <c r="B10" s="21"/>
      <c r="C10" s="191"/>
      <c r="D10" s="192"/>
      <c r="E10" s="192"/>
      <c r="F10" s="193"/>
    </row>
    <row r="11" spans="1:6" ht="18.5" x14ac:dyDescent="0.45">
      <c r="A11" s="101"/>
      <c r="B11" s="21"/>
      <c r="C11" s="28"/>
      <c r="D11" s="28"/>
      <c r="E11" s="28"/>
      <c r="F11" s="103"/>
    </row>
    <row r="12" spans="1:6" ht="18.5" x14ac:dyDescent="0.45">
      <c r="A12" s="101"/>
      <c r="B12" s="21"/>
      <c r="C12" s="28"/>
      <c r="D12" s="28"/>
      <c r="E12" s="28"/>
      <c r="F12" s="103"/>
    </row>
    <row r="13" spans="1:6" ht="18.5" x14ac:dyDescent="0.45">
      <c r="A13" s="178" t="s">
        <v>72</v>
      </c>
      <c r="B13" s="179"/>
      <c r="C13" s="175"/>
      <c r="D13" s="176"/>
      <c r="E13" s="176"/>
      <c r="F13" s="177"/>
    </row>
    <row r="14" spans="1:6" ht="18.5" x14ac:dyDescent="0.45">
      <c r="A14" s="178" t="s">
        <v>73</v>
      </c>
      <c r="B14" s="179"/>
      <c r="C14" s="175"/>
      <c r="D14" s="176"/>
      <c r="E14" s="176"/>
      <c r="F14" s="177"/>
    </row>
    <row r="15" spans="1:6" ht="18.5" x14ac:dyDescent="0.45">
      <c r="A15" s="104"/>
      <c r="B15" s="28"/>
      <c r="C15" s="28"/>
      <c r="D15" s="28"/>
      <c r="E15" s="28"/>
      <c r="F15" s="103"/>
    </row>
    <row r="16" spans="1:6" ht="18.5" x14ac:dyDescent="0.45">
      <c r="A16" s="181" t="s">
        <v>74</v>
      </c>
      <c r="B16" s="182"/>
      <c r="C16" s="108"/>
      <c r="D16" s="108"/>
      <c r="E16" s="108"/>
      <c r="F16" s="103"/>
    </row>
    <row r="17" spans="1:6" ht="19" thickBot="1" x14ac:dyDescent="0.5">
      <c r="A17" s="183" t="s">
        <v>75</v>
      </c>
      <c r="B17" s="184"/>
      <c r="C17" s="175"/>
      <c r="D17" s="176"/>
      <c r="E17" s="176"/>
      <c r="F17" s="177"/>
    </row>
  </sheetData>
  <sheetProtection algorithmName="SHA-1" hashValue="6/cp8dVMnKmhu5I6IdZqBlDb9cM=" saltValue="kaPHfTO8BzbSu8/uO6APlg==" spinCount="100000" sheet="1" objects="1" scenarios="1"/>
  <mergeCells count="16">
    <mergeCell ref="C17:F17"/>
    <mergeCell ref="A7:B7"/>
    <mergeCell ref="A8:B8"/>
    <mergeCell ref="C7:F7"/>
    <mergeCell ref="A16:B16"/>
    <mergeCell ref="A17:B17"/>
    <mergeCell ref="A13:B13"/>
    <mergeCell ref="A14:B14"/>
    <mergeCell ref="C13:F13"/>
    <mergeCell ref="C14:F14"/>
    <mergeCell ref="C8:F10"/>
    <mergeCell ref="A1:F1"/>
    <mergeCell ref="A2:F3"/>
    <mergeCell ref="A5:F5"/>
    <mergeCell ref="A6:B6"/>
    <mergeCell ref="C6:F6"/>
  </mergeCells>
  <dataValidations count="1">
    <dataValidation type="list" allowBlank="1" showInputMessage="1" showErrorMessage="1" sqref="E16" xr:uid="{6F6B0B81-D5E2-4714-A04A-453801A5AA46}">
      <formula1>"2023,2024,2025"</formula1>
    </dataValidation>
  </dataValidations>
  <pageMargins left="0.7" right="0.7" top="0.75" bottom="0.75" header="0.3" footer="0.3"/>
  <pageSetup paperSize="9" scale="9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6C08345-0E10-431B-BAF8-47439715BF94}">
          <x14:formula1>
            <xm:f>DV!$B$2</xm:f>
          </x14:formula1>
          <xm:sqref>C6:F6</xm:sqref>
        </x14:dataValidation>
        <x14:dataValidation type="list" allowBlank="1" showInputMessage="1" showErrorMessage="1" xr:uid="{97415817-FAA2-4033-AACA-54ECF2629572}">
          <x14:formula1>
            <xm:f>DV!$D$2:$D$32</xm:f>
          </x14:formula1>
          <xm:sqref>C16</xm:sqref>
        </x14:dataValidation>
        <x14:dataValidation type="list" allowBlank="1" showInputMessage="1" showErrorMessage="1" xr:uid="{2438487D-B74A-4BB1-BA7A-E128713105AF}">
          <x14:formula1>
            <xm:f>DV!$E$2:$E$13</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44A2D-8B31-4045-A559-2A3F6731F57C}">
  <sheetPr codeName="Sheet5">
    <tabColor theme="4" tint="-0.249977111117893"/>
    <pageSetUpPr fitToPage="1"/>
  </sheetPr>
  <dimension ref="A1:N47"/>
  <sheetViews>
    <sheetView view="pageBreakPreview" topLeftCell="B16" zoomScaleNormal="85" zoomScaleSheetLayoutView="100" workbookViewId="0">
      <selection activeCell="G38" sqref="G38"/>
    </sheetView>
  </sheetViews>
  <sheetFormatPr defaultColWidth="8.7265625" defaultRowHeight="14.5" x14ac:dyDescent="0.35"/>
  <cols>
    <col min="1" max="1" width="9.453125" style="9" customWidth="1"/>
    <col min="2" max="2" width="16.453125" style="9" bestFit="1" customWidth="1"/>
    <col min="3" max="3" width="82.54296875" style="9" customWidth="1"/>
    <col min="4" max="4" width="8.7265625" style="9"/>
    <col min="5" max="5" width="15" style="9" bestFit="1" customWidth="1"/>
    <col min="6" max="6" width="11.1796875" style="9" customWidth="1"/>
    <col min="7" max="7" width="11.81640625" style="9" customWidth="1"/>
    <col min="8" max="8" width="13.1796875" style="9" customWidth="1"/>
    <col min="9" max="9" width="23.54296875" style="9" customWidth="1"/>
    <col min="10" max="10" width="1.26953125" style="9" customWidth="1"/>
    <col min="11" max="13" width="8.7265625" style="9"/>
    <col min="14" max="14" width="11.81640625" style="9" bestFit="1" customWidth="1"/>
    <col min="15" max="16384" width="8.7265625" style="9"/>
  </cols>
  <sheetData>
    <row r="1" spans="1:9" s="29" customFormat="1" ht="14.5" customHeight="1" x14ac:dyDescent="0.35">
      <c r="A1" s="194" t="s">
        <v>76</v>
      </c>
      <c r="B1" s="194"/>
      <c r="C1" s="194"/>
      <c r="D1" s="194"/>
      <c r="E1" s="194"/>
      <c r="F1" s="194"/>
      <c r="G1" s="194"/>
      <c r="H1" s="194"/>
      <c r="I1" s="194"/>
    </row>
    <row r="2" spans="1:9" ht="14.5" customHeight="1" x14ac:dyDescent="0.35">
      <c r="A2" s="194"/>
      <c r="B2" s="194"/>
      <c r="C2" s="194"/>
      <c r="D2" s="194"/>
      <c r="E2" s="194"/>
      <c r="F2" s="194"/>
      <c r="G2" s="194"/>
      <c r="H2" s="194"/>
      <c r="I2" s="194"/>
    </row>
    <row r="3" spans="1:9" ht="59.5" customHeight="1" x14ac:dyDescent="0.35">
      <c r="A3" s="199" t="s">
        <v>192</v>
      </c>
      <c r="B3" s="200"/>
      <c r="C3" s="200"/>
      <c r="D3" s="200"/>
      <c r="E3" s="200"/>
      <c r="F3" s="200"/>
      <c r="G3" s="200"/>
      <c r="H3" s="200"/>
      <c r="I3" s="200"/>
    </row>
    <row r="4" spans="1:9" ht="18" x14ac:dyDescent="0.4">
      <c r="A4" s="201" t="s">
        <v>77</v>
      </c>
      <c r="B4" s="201"/>
      <c r="C4" s="201"/>
      <c r="D4" s="201"/>
      <c r="E4" s="201"/>
      <c r="F4" s="201"/>
      <c r="G4" s="201"/>
      <c r="H4" s="201"/>
      <c r="I4" s="201"/>
    </row>
    <row r="5" spans="1:9" x14ac:dyDescent="0.35">
      <c r="A5" s="21"/>
      <c r="B5" s="21"/>
      <c r="C5" s="21"/>
      <c r="D5" s="21"/>
      <c r="E5" s="21"/>
      <c r="F5" s="21"/>
      <c r="G5" s="21"/>
      <c r="H5" s="21"/>
      <c r="I5" s="21"/>
    </row>
    <row r="6" spans="1:9" x14ac:dyDescent="0.35">
      <c r="A6" s="207" t="s">
        <v>78</v>
      </c>
      <c r="B6" s="207"/>
      <c r="C6" s="21"/>
      <c r="D6" s="21"/>
      <c r="E6" s="21"/>
      <c r="F6" s="21"/>
      <c r="G6" s="21" t="s">
        <v>79</v>
      </c>
      <c r="H6" s="21"/>
      <c r="I6" s="21"/>
    </row>
    <row r="7" spans="1:9" x14ac:dyDescent="0.35">
      <c r="A7" s="21"/>
      <c r="B7" s="21"/>
      <c r="C7" s="21"/>
      <c r="D7" s="21"/>
      <c r="E7" s="21"/>
      <c r="F7" s="21"/>
      <c r="G7" s="21" t="s">
        <v>80</v>
      </c>
      <c r="H7" s="21"/>
      <c r="I7" s="21"/>
    </row>
    <row r="8" spans="1:9" x14ac:dyDescent="0.35">
      <c r="A8" s="30" t="s">
        <v>81</v>
      </c>
      <c r="B8" s="30" t="str">
        <f>IF(ISBLANK('Name of Bidder'!C7)," ",'Name of Bidder'!C7)</f>
        <v xml:space="preserve"> </v>
      </c>
      <c r="C8" s="21"/>
      <c r="D8" s="21"/>
      <c r="E8" s="21"/>
      <c r="F8" s="21"/>
      <c r="G8" s="31" t="s">
        <v>82</v>
      </c>
      <c r="H8" s="21"/>
      <c r="I8" s="21"/>
    </row>
    <row r="9" spans="1:9" x14ac:dyDescent="0.35">
      <c r="A9" s="21" t="s">
        <v>83</v>
      </c>
      <c r="B9" s="202" t="str">
        <f>IF(ISBLANK('Name of Bidder'!C8)," ",'Name of Bidder'!C8)</f>
        <v xml:space="preserve"> </v>
      </c>
      <c r="C9" s="21"/>
      <c r="D9" s="21"/>
      <c r="E9" s="21"/>
      <c r="F9" s="21"/>
      <c r="G9" s="31" t="s">
        <v>84</v>
      </c>
      <c r="H9" s="21"/>
      <c r="I9" s="21"/>
    </row>
    <row r="10" spans="1:9" x14ac:dyDescent="0.35">
      <c r="A10" s="21"/>
      <c r="B10" s="202"/>
      <c r="C10" s="21"/>
      <c r="D10" s="21"/>
      <c r="E10" s="21"/>
      <c r="F10" s="21"/>
      <c r="G10" s="21" t="s">
        <v>85</v>
      </c>
      <c r="H10" s="21"/>
      <c r="I10" s="21"/>
    </row>
    <row r="11" spans="1:9" x14ac:dyDescent="0.35">
      <c r="A11" s="21"/>
      <c r="B11" s="202"/>
      <c r="C11" s="21"/>
      <c r="D11" s="21"/>
      <c r="E11" s="21"/>
      <c r="F11" s="21"/>
      <c r="G11" s="31" t="s">
        <v>86</v>
      </c>
      <c r="H11" s="21"/>
      <c r="I11" s="21"/>
    </row>
    <row r="12" spans="1:9" x14ac:dyDescent="0.35">
      <c r="A12" s="21"/>
      <c r="B12" s="21"/>
      <c r="C12" s="21"/>
      <c r="D12" s="21"/>
      <c r="E12" s="21"/>
      <c r="F12" s="21"/>
      <c r="G12" s="21"/>
      <c r="H12" s="21"/>
      <c r="I12" s="21"/>
    </row>
    <row r="13" spans="1:9" ht="18.5" x14ac:dyDescent="0.45">
      <c r="A13" s="198" t="s">
        <v>87</v>
      </c>
      <c r="B13" s="198"/>
      <c r="C13" s="198"/>
      <c r="D13" s="198"/>
      <c r="E13" s="198"/>
      <c r="F13" s="198"/>
      <c r="G13" s="198"/>
      <c r="H13" s="198"/>
      <c r="I13" s="198"/>
    </row>
    <row r="14" spans="1:9" hidden="1" x14ac:dyDescent="0.35">
      <c r="A14" s="21"/>
      <c r="B14" s="21"/>
      <c r="C14" s="21"/>
      <c r="D14" s="21"/>
      <c r="E14" s="21"/>
      <c r="F14" s="21"/>
      <c r="G14" s="21"/>
      <c r="H14" s="21"/>
      <c r="I14" s="21"/>
    </row>
    <row r="15" spans="1:9" x14ac:dyDescent="0.35">
      <c r="A15" s="21"/>
      <c r="B15" s="21"/>
      <c r="C15" s="21"/>
      <c r="D15" s="21"/>
      <c r="E15" s="21"/>
      <c r="F15" s="21"/>
      <c r="G15" s="21"/>
      <c r="H15" s="21"/>
      <c r="I15" s="51" t="s">
        <v>88</v>
      </c>
    </row>
    <row r="16" spans="1:9" s="32" customFormat="1" ht="114.65" customHeight="1" x14ac:dyDescent="0.35">
      <c r="A16" s="63" t="s">
        <v>89</v>
      </c>
      <c r="B16" s="63" t="s">
        <v>90</v>
      </c>
      <c r="C16" s="63" t="s">
        <v>91</v>
      </c>
      <c r="D16" s="63" t="s">
        <v>92</v>
      </c>
      <c r="E16" s="63" t="s">
        <v>93</v>
      </c>
      <c r="F16" s="63" t="s">
        <v>94</v>
      </c>
      <c r="G16" s="63" t="s">
        <v>95</v>
      </c>
      <c r="H16" s="63" t="s">
        <v>96</v>
      </c>
      <c r="I16" s="63" t="s">
        <v>97</v>
      </c>
    </row>
    <row r="17" spans="1:14" x14ac:dyDescent="0.35">
      <c r="A17" s="33">
        <v>1</v>
      </c>
      <c r="B17" s="33">
        <v>2</v>
      </c>
      <c r="C17" s="33">
        <v>3</v>
      </c>
      <c r="D17" s="33">
        <v>4</v>
      </c>
      <c r="E17" s="33">
        <v>5</v>
      </c>
      <c r="F17" s="33">
        <v>6</v>
      </c>
      <c r="G17" s="33">
        <v>7</v>
      </c>
      <c r="H17" s="33">
        <v>8</v>
      </c>
      <c r="I17" s="33" t="s">
        <v>98</v>
      </c>
    </row>
    <row r="18" spans="1:14" ht="25.5" customHeight="1" x14ac:dyDescent="0.35">
      <c r="A18" s="208" t="s">
        <v>198</v>
      </c>
      <c r="B18" s="208"/>
      <c r="C18" s="208"/>
      <c r="D18" s="208"/>
      <c r="E18" s="208"/>
      <c r="F18" s="208"/>
      <c r="G18" s="208"/>
      <c r="H18" s="208"/>
      <c r="I18" s="208"/>
    </row>
    <row r="19" spans="1:14" x14ac:dyDescent="0.35">
      <c r="A19" s="54" t="s">
        <v>133</v>
      </c>
      <c r="B19" s="55"/>
      <c r="C19" s="55"/>
      <c r="D19" s="55"/>
      <c r="E19" s="55"/>
      <c r="F19" s="55"/>
      <c r="G19" s="55"/>
      <c r="H19" s="55"/>
      <c r="I19" s="55"/>
    </row>
    <row r="20" spans="1:14" x14ac:dyDescent="0.35">
      <c r="A20" s="34">
        <v>1</v>
      </c>
      <c r="B20" s="36" t="s">
        <v>99</v>
      </c>
      <c r="C20" s="37" t="s">
        <v>100</v>
      </c>
      <c r="D20" s="38" t="s">
        <v>101</v>
      </c>
      <c r="E20" s="39">
        <v>97.38</v>
      </c>
      <c r="F20" s="121"/>
      <c r="G20" s="122"/>
      <c r="H20" s="97"/>
      <c r="I20" s="85" t="str">
        <f>IF(OR(F20=0,ISBLANK(F20)),"Included",((F20+G20+H20)*E20))</f>
        <v>Included</v>
      </c>
      <c r="K20" s="128"/>
      <c r="M20" s="128"/>
      <c r="N20" s="128"/>
    </row>
    <row r="21" spans="1:14" x14ac:dyDescent="0.35">
      <c r="A21" s="34">
        <v>2</v>
      </c>
      <c r="B21" s="36" t="s">
        <v>99</v>
      </c>
      <c r="C21" s="37" t="s">
        <v>102</v>
      </c>
      <c r="D21" s="38" t="s">
        <v>103</v>
      </c>
      <c r="E21" s="41">
        <v>0</v>
      </c>
      <c r="F21" s="121"/>
      <c r="G21" s="122"/>
      <c r="H21" s="97"/>
      <c r="I21" s="85" t="str">
        <f t="shared" ref="I21:I38" si="0">IF(OR(F21=0,ISBLANK(F21)),"Included",((F21+G21+H21)*E21))</f>
        <v>Included</v>
      </c>
      <c r="M21" s="128"/>
      <c r="N21" s="128"/>
    </row>
    <row r="22" spans="1:14" x14ac:dyDescent="0.35">
      <c r="A22" s="34">
        <v>3</v>
      </c>
      <c r="B22" s="36" t="s">
        <v>99</v>
      </c>
      <c r="C22" s="37" t="s">
        <v>104</v>
      </c>
      <c r="D22" s="38" t="s">
        <v>105</v>
      </c>
      <c r="E22" s="41">
        <v>2</v>
      </c>
      <c r="F22" s="121"/>
      <c r="G22" s="122"/>
      <c r="H22" s="97"/>
      <c r="I22" s="85" t="str">
        <f t="shared" si="0"/>
        <v>Included</v>
      </c>
      <c r="M22" s="128"/>
      <c r="N22" s="128"/>
    </row>
    <row r="23" spans="1:14" ht="26" x14ac:dyDescent="0.35">
      <c r="A23" s="34">
        <v>4</v>
      </c>
      <c r="B23" s="36" t="s">
        <v>99</v>
      </c>
      <c r="C23" s="37" t="s">
        <v>106</v>
      </c>
      <c r="D23" s="38" t="s">
        <v>105</v>
      </c>
      <c r="E23" s="41">
        <v>34</v>
      </c>
      <c r="F23" s="121"/>
      <c r="G23" s="122"/>
      <c r="H23" s="97"/>
      <c r="I23" s="85" t="str">
        <f t="shared" si="0"/>
        <v>Included</v>
      </c>
      <c r="M23" s="128"/>
      <c r="N23" s="128"/>
    </row>
    <row r="24" spans="1:14" ht="26" x14ac:dyDescent="0.35">
      <c r="A24" s="34">
        <v>5</v>
      </c>
      <c r="B24" s="36" t="s">
        <v>99</v>
      </c>
      <c r="C24" s="42" t="s">
        <v>194</v>
      </c>
      <c r="D24" s="38" t="s">
        <v>105</v>
      </c>
      <c r="E24" s="41">
        <v>198</v>
      </c>
      <c r="F24" s="121"/>
      <c r="G24" s="122"/>
      <c r="H24" s="97"/>
      <c r="I24" s="85" t="str">
        <f t="shared" si="0"/>
        <v>Included</v>
      </c>
      <c r="M24" s="128"/>
      <c r="N24" s="128"/>
    </row>
    <row r="25" spans="1:14" ht="26" x14ac:dyDescent="0.35">
      <c r="A25" s="34">
        <v>6</v>
      </c>
      <c r="B25" s="36" t="s">
        <v>99</v>
      </c>
      <c r="C25" s="37" t="s">
        <v>195</v>
      </c>
      <c r="D25" s="38" t="s">
        <v>105</v>
      </c>
      <c r="E25" s="41">
        <v>0</v>
      </c>
      <c r="F25" s="121"/>
      <c r="G25" s="122"/>
      <c r="H25" s="97"/>
      <c r="I25" s="85" t="str">
        <f t="shared" si="0"/>
        <v>Included</v>
      </c>
      <c r="M25" s="128"/>
      <c r="N25" s="128"/>
    </row>
    <row r="26" spans="1:14" x14ac:dyDescent="0.35">
      <c r="A26" s="34">
        <v>7</v>
      </c>
      <c r="B26" s="36" t="s">
        <v>99</v>
      </c>
      <c r="C26" s="37" t="s">
        <v>107</v>
      </c>
      <c r="D26" s="38" t="s">
        <v>103</v>
      </c>
      <c r="E26" s="41">
        <v>1180.2</v>
      </c>
      <c r="F26" s="121"/>
      <c r="G26" s="122"/>
      <c r="H26" s="97"/>
      <c r="I26" s="85" t="str">
        <f t="shared" si="0"/>
        <v>Included</v>
      </c>
      <c r="M26" s="128"/>
      <c r="N26" s="128"/>
    </row>
    <row r="27" spans="1:14" x14ac:dyDescent="0.35">
      <c r="A27" s="34">
        <v>8</v>
      </c>
      <c r="B27" s="36" t="s">
        <v>99</v>
      </c>
      <c r="C27" s="37" t="s">
        <v>108</v>
      </c>
      <c r="D27" s="38" t="s">
        <v>103</v>
      </c>
      <c r="E27" s="41">
        <v>1215.9000000000001</v>
      </c>
      <c r="F27" s="121"/>
      <c r="G27" s="122"/>
      <c r="H27" s="97"/>
      <c r="I27" s="85" t="str">
        <f t="shared" si="0"/>
        <v>Included</v>
      </c>
      <c r="M27" s="128"/>
      <c r="N27" s="128"/>
    </row>
    <row r="28" spans="1:14" x14ac:dyDescent="0.35">
      <c r="A28" s="34">
        <v>9</v>
      </c>
      <c r="B28" s="36" t="s">
        <v>99</v>
      </c>
      <c r="C28" s="37" t="s">
        <v>109</v>
      </c>
      <c r="D28" s="38" t="s">
        <v>103</v>
      </c>
      <c r="E28" s="41">
        <v>36</v>
      </c>
      <c r="F28" s="121"/>
      <c r="G28" s="122"/>
      <c r="H28" s="97"/>
      <c r="I28" s="85" t="str">
        <f t="shared" si="0"/>
        <v>Included</v>
      </c>
      <c r="M28" s="128"/>
      <c r="N28" s="128"/>
    </row>
    <row r="29" spans="1:14" x14ac:dyDescent="0.35">
      <c r="A29" s="34">
        <v>10</v>
      </c>
      <c r="B29" s="36" t="s">
        <v>99</v>
      </c>
      <c r="C29" s="37" t="s">
        <v>203</v>
      </c>
      <c r="D29" s="38" t="s">
        <v>204</v>
      </c>
      <c r="E29" s="41">
        <v>36</v>
      </c>
      <c r="F29" s="121"/>
      <c r="G29" s="122"/>
      <c r="H29" s="97"/>
      <c r="I29" s="85" t="str">
        <f t="shared" si="0"/>
        <v>Included</v>
      </c>
      <c r="M29" s="128"/>
      <c r="N29" s="128"/>
    </row>
    <row r="30" spans="1:14" ht="24" x14ac:dyDescent="0.35">
      <c r="A30" s="34">
        <v>11</v>
      </c>
      <c r="B30" s="36" t="s">
        <v>110</v>
      </c>
      <c r="C30" s="37" t="s">
        <v>203</v>
      </c>
      <c r="D30" s="38" t="s">
        <v>204</v>
      </c>
      <c r="E30" s="41">
        <v>3</v>
      </c>
      <c r="F30" s="121"/>
      <c r="G30" s="122"/>
      <c r="H30" s="97"/>
      <c r="I30" s="85" t="str">
        <f t="shared" si="0"/>
        <v>Included</v>
      </c>
      <c r="M30" s="128"/>
      <c r="N30" s="128"/>
    </row>
    <row r="31" spans="1:14" ht="24" x14ac:dyDescent="0.35">
      <c r="A31" s="34">
        <v>12</v>
      </c>
      <c r="B31" s="36" t="s">
        <v>110</v>
      </c>
      <c r="C31" s="37" t="s">
        <v>111</v>
      </c>
      <c r="D31" s="38" t="s">
        <v>101</v>
      </c>
      <c r="E31" s="41">
        <v>3.4083000000000001</v>
      </c>
      <c r="F31" s="121"/>
      <c r="G31" s="122"/>
      <c r="H31" s="97"/>
      <c r="I31" s="85" t="str">
        <f t="shared" si="0"/>
        <v>Included</v>
      </c>
      <c r="M31" s="128"/>
      <c r="N31" s="128"/>
    </row>
    <row r="32" spans="1:14" ht="24" x14ac:dyDescent="0.35">
      <c r="A32" s="34">
        <v>13</v>
      </c>
      <c r="B32" s="36" t="s">
        <v>110</v>
      </c>
      <c r="C32" s="37" t="s">
        <v>104</v>
      </c>
      <c r="D32" s="38" t="s">
        <v>105</v>
      </c>
      <c r="E32" s="41">
        <v>1</v>
      </c>
      <c r="F32" s="121"/>
      <c r="G32" s="122"/>
      <c r="H32" s="97"/>
      <c r="I32" s="85" t="str">
        <f t="shared" si="0"/>
        <v>Included</v>
      </c>
      <c r="M32" s="128"/>
      <c r="N32" s="128"/>
    </row>
    <row r="33" spans="1:14" ht="26" x14ac:dyDescent="0.35">
      <c r="A33" s="34">
        <v>14</v>
      </c>
      <c r="B33" s="36" t="s">
        <v>110</v>
      </c>
      <c r="C33" s="37" t="s">
        <v>106</v>
      </c>
      <c r="D33" s="38" t="s">
        <v>105</v>
      </c>
      <c r="E33" s="41">
        <v>5</v>
      </c>
      <c r="F33" s="121"/>
      <c r="G33" s="122"/>
      <c r="H33" s="97"/>
      <c r="I33" s="85" t="str">
        <f t="shared" si="0"/>
        <v>Included</v>
      </c>
      <c r="M33" s="128"/>
      <c r="N33" s="128"/>
    </row>
    <row r="34" spans="1:14" ht="26" x14ac:dyDescent="0.35">
      <c r="A34" s="34">
        <v>15</v>
      </c>
      <c r="B34" s="36" t="s">
        <v>110</v>
      </c>
      <c r="C34" s="42" t="s">
        <v>196</v>
      </c>
      <c r="D34" s="38" t="s">
        <v>105</v>
      </c>
      <c r="E34" s="41">
        <v>10</v>
      </c>
      <c r="F34" s="121"/>
      <c r="G34" s="122"/>
      <c r="H34" s="97"/>
      <c r="I34" s="85" t="str">
        <f t="shared" si="0"/>
        <v>Included</v>
      </c>
      <c r="M34" s="128"/>
      <c r="N34" s="128"/>
    </row>
    <row r="35" spans="1:14" ht="39" x14ac:dyDescent="0.35">
      <c r="A35" s="34">
        <v>16</v>
      </c>
      <c r="B35" s="36" t="s">
        <v>110</v>
      </c>
      <c r="C35" s="37" t="s">
        <v>197</v>
      </c>
      <c r="D35" s="38" t="s">
        <v>105</v>
      </c>
      <c r="E35" s="41">
        <v>0</v>
      </c>
      <c r="F35" s="121"/>
      <c r="G35" s="122"/>
      <c r="H35" s="97"/>
      <c r="I35" s="85" t="str">
        <f t="shared" si="0"/>
        <v>Included</v>
      </c>
      <c r="M35" s="128"/>
      <c r="N35" s="128"/>
    </row>
    <row r="36" spans="1:14" ht="24" x14ac:dyDescent="0.35">
      <c r="A36" s="34">
        <v>17</v>
      </c>
      <c r="B36" s="36" t="s">
        <v>110</v>
      </c>
      <c r="C36" s="37" t="s">
        <v>107</v>
      </c>
      <c r="D36" s="38" t="s">
        <v>103</v>
      </c>
      <c r="E36" s="41">
        <v>41.307000000000002</v>
      </c>
      <c r="F36" s="121"/>
      <c r="G36" s="122"/>
      <c r="H36" s="97"/>
      <c r="I36" s="85" t="str">
        <f t="shared" si="0"/>
        <v>Included</v>
      </c>
      <c r="M36" s="128"/>
      <c r="N36" s="128"/>
    </row>
    <row r="37" spans="1:14" ht="24" x14ac:dyDescent="0.35">
      <c r="A37" s="34">
        <v>18</v>
      </c>
      <c r="B37" s="36" t="s">
        <v>110</v>
      </c>
      <c r="C37" s="37" t="s">
        <v>112</v>
      </c>
      <c r="D37" s="38" t="s">
        <v>103</v>
      </c>
      <c r="E37" s="41">
        <v>42.556500000000007</v>
      </c>
      <c r="F37" s="121"/>
      <c r="G37" s="122"/>
      <c r="H37" s="97"/>
      <c r="I37" s="85" t="str">
        <f t="shared" si="0"/>
        <v>Included</v>
      </c>
      <c r="M37" s="128"/>
      <c r="N37" s="128"/>
    </row>
    <row r="38" spans="1:14" ht="24" x14ac:dyDescent="0.35">
      <c r="A38" s="34">
        <v>19</v>
      </c>
      <c r="B38" s="36" t="s">
        <v>110</v>
      </c>
      <c r="C38" s="37" t="s">
        <v>109</v>
      </c>
      <c r="D38" s="38" t="s">
        <v>103</v>
      </c>
      <c r="E38" s="41">
        <v>5</v>
      </c>
      <c r="F38" s="121"/>
      <c r="G38" s="122"/>
      <c r="H38" s="97"/>
      <c r="I38" s="85" t="str">
        <f t="shared" si="0"/>
        <v>Included</v>
      </c>
      <c r="M38" s="128"/>
      <c r="N38" s="128"/>
    </row>
    <row r="39" spans="1:14" ht="15.5" x14ac:dyDescent="0.35">
      <c r="A39" s="203" t="s">
        <v>113</v>
      </c>
      <c r="B39" s="204"/>
      <c r="C39" s="204"/>
      <c r="D39" s="204"/>
      <c r="E39" s="204"/>
      <c r="F39" s="205"/>
      <c r="G39" s="44"/>
      <c r="H39" s="45"/>
      <c r="I39" s="43">
        <f>ROUNDUP(SUMPRODUCT($E$20:$E$38,$F$20:$F$38),2)</f>
        <v>0</v>
      </c>
      <c r="N39" s="129"/>
    </row>
    <row r="40" spans="1:14" ht="15.5" x14ac:dyDescent="0.35">
      <c r="A40" s="93"/>
      <c r="B40" s="94"/>
      <c r="C40" s="206" t="s">
        <v>114</v>
      </c>
      <c r="D40" s="206"/>
      <c r="E40" s="206"/>
      <c r="F40" s="206"/>
      <c r="G40" s="46"/>
      <c r="H40" s="47"/>
      <c r="I40" s="43">
        <f>ROUNDUP(SUMPRODUCT($E$20:$E$38,$G$20:$G$38),2)</f>
        <v>0</v>
      </c>
    </row>
    <row r="41" spans="1:14" ht="15.5" x14ac:dyDescent="0.35">
      <c r="A41" s="95"/>
      <c r="B41" s="96"/>
      <c r="C41" s="206" t="s">
        <v>115</v>
      </c>
      <c r="D41" s="206"/>
      <c r="E41" s="206"/>
      <c r="F41" s="206"/>
      <c r="G41" s="48"/>
      <c r="H41" s="49"/>
      <c r="I41" s="43">
        <f>SUM(I20:I38)-I39-I40</f>
        <v>0</v>
      </c>
    </row>
    <row r="42" spans="1:14" x14ac:dyDescent="0.35">
      <c r="A42" s="50" t="s">
        <v>116</v>
      </c>
      <c r="B42" s="21" t="s">
        <v>117</v>
      </c>
      <c r="C42" s="21"/>
      <c r="D42" s="21"/>
      <c r="E42" s="21"/>
      <c r="F42" s="21"/>
      <c r="G42" s="21"/>
      <c r="H42" s="21"/>
      <c r="I42" s="21"/>
    </row>
    <row r="43" spans="1:14" x14ac:dyDescent="0.35">
      <c r="A43" s="51" t="s">
        <v>118</v>
      </c>
      <c r="B43" s="21" t="s">
        <v>119</v>
      </c>
      <c r="C43" s="21"/>
      <c r="D43" s="21"/>
      <c r="E43" s="21"/>
      <c r="F43" s="21"/>
      <c r="G43" s="21"/>
      <c r="H43" s="21"/>
      <c r="I43" s="21"/>
    </row>
    <row r="44" spans="1:14" x14ac:dyDescent="0.35">
      <c r="A44" s="51"/>
      <c r="B44" s="21"/>
      <c r="C44" s="21"/>
      <c r="D44" s="21"/>
      <c r="E44" s="21"/>
      <c r="F44" s="21"/>
      <c r="G44" s="21"/>
      <c r="H44" s="21"/>
      <c r="I44" s="21"/>
    </row>
    <row r="45" spans="1:14" x14ac:dyDescent="0.35">
      <c r="A45" s="21"/>
      <c r="B45" s="21"/>
      <c r="C45" s="21"/>
      <c r="D45" s="21"/>
      <c r="E45" s="21"/>
      <c r="F45" s="21"/>
      <c r="G45" s="21"/>
      <c r="H45" s="21"/>
      <c r="I45" s="21"/>
    </row>
    <row r="46" spans="1:14" ht="29" x14ac:dyDescent="0.35">
      <c r="A46" s="14" t="s">
        <v>120</v>
      </c>
      <c r="B46" s="109" t="str">
        <f>_xlfn.CONCAT('Name of Bidder'!$C$16," ",'Name of Bidder'!$D$16," ",'Name of Bidder'!$E$16)</f>
        <v xml:space="preserve">  </v>
      </c>
      <c r="C46" s="21"/>
      <c r="D46" s="21"/>
      <c r="E46" s="52" t="s">
        <v>121</v>
      </c>
      <c r="F46" s="195" t="str">
        <f>IF(ISBLANK('Name of Bidder'!$C$13)," ",'Name of Bidder'!$C$13)</f>
        <v xml:space="preserve"> </v>
      </c>
      <c r="G46" s="196"/>
      <c r="H46" s="196"/>
      <c r="I46" s="197"/>
    </row>
    <row r="47" spans="1:14" x14ac:dyDescent="0.35">
      <c r="A47" s="21" t="s">
        <v>122</v>
      </c>
      <c r="B47" s="110" t="str">
        <f>IF(ISBLANK('Name of Bidder'!$C$17)," ",'Name of Bidder'!$C$17)</f>
        <v xml:space="preserve"> </v>
      </c>
      <c r="C47" s="21"/>
      <c r="D47" s="21"/>
      <c r="E47" s="21" t="s">
        <v>123</v>
      </c>
      <c r="F47" s="195" t="str">
        <f>IF(ISBLANK('Name of Bidder'!$C$14)," ",'Name of Bidder'!$C$14)</f>
        <v xml:space="preserve"> </v>
      </c>
      <c r="G47" s="196"/>
      <c r="H47" s="196"/>
      <c r="I47" s="197"/>
    </row>
  </sheetData>
  <sheetProtection algorithmName="SHA-1" hashValue="qYRy/DEBu83telQDCPw5eG0u7RQ=" saltValue="8lpdF3PRgX2CFSvzUkJljg==" spinCount="100000" sheet="1" formatCells="0" formatColumns="0" formatRows="0" insertColumns="0" insertRows="0" insertHyperlinks="0" deleteColumns="0" deleteRows="0" sort="0" autoFilter="0" pivotTables="0"/>
  <mergeCells count="12">
    <mergeCell ref="A1:I2"/>
    <mergeCell ref="F46:I46"/>
    <mergeCell ref="F47:I47"/>
    <mergeCell ref="A13:I13"/>
    <mergeCell ref="A3:I3"/>
    <mergeCell ref="A4:I4"/>
    <mergeCell ref="B9:B11"/>
    <mergeCell ref="A39:F39"/>
    <mergeCell ref="C40:F40"/>
    <mergeCell ref="C41:F41"/>
    <mergeCell ref="A6:B6"/>
    <mergeCell ref="A18:I18"/>
  </mergeCells>
  <dataValidations count="4">
    <dataValidation type="custom" allowBlank="1" showInputMessage="1" showErrorMessage="1" sqref="G31:G38" xr:uid="{43CE20BD-300E-4F08-92E1-480BA3F79923}">
      <formula1>F31:F47&lt;&gt;""</formula1>
    </dataValidation>
    <dataValidation type="custom" allowBlank="1" showInputMessage="1" showErrorMessage="1" sqref="H31:H38" xr:uid="{1782B18F-058A-4451-BA96-8B7D14688927}">
      <formula1>F31:F47&gt;0</formula1>
    </dataValidation>
    <dataValidation type="custom" allowBlank="1" showInputMessage="1" showErrorMessage="1" sqref="G20:G30" xr:uid="{A9FB7466-1D3A-4CA4-A072-CB437B1C345C}">
      <formula1>F20:F38&lt;&gt;""</formula1>
    </dataValidation>
    <dataValidation type="custom" allowBlank="1" showInputMessage="1" showErrorMessage="1" sqref="H20:H30" xr:uid="{D5CC4A6E-A389-4B2C-87F6-DF4D8DF276D8}">
      <formula1>F20:F38&gt;0</formula1>
    </dataValidation>
  </dataValidations>
  <pageMargins left="0.7" right="0.7" top="0.75" bottom="0.75" header="0.3" footer="0.3"/>
  <pageSetup paperSize="9" scale="68" fitToHeight="0" orientation="landscape" r:id="rId1"/>
  <rowBreaks count="1" manualBreakCount="1">
    <brk id="33"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9702E-2168-4E08-91C5-634712C3DD30}">
  <sheetPr codeName="Sheet6">
    <tabColor theme="4" tint="-0.249977111117893"/>
    <pageSetUpPr fitToPage="1"/>
  </sheetPr>
  <dimension ref="A1:H28"/>
  <sheetViews>
    <sheetView view="pageBreakPreview" topLeftCell="D15" zoomScaleNormal="85" zoomScaleSheetLayoutView="85" workbookViewId="0">
      <selection activeCell="H22" sqref="H22"/>
    </sheetView>
  </sheetViews>
  <sheetFormatPr defaultColWidth="8.7265625" defaultRowHeight="14.5" x14ac:dyDescent="0.35"/>
  <cols>
    <col min="1" max="1" width="9.81640625" style="9" customWidth="1"/>
    <col min="2" max="2" width="20.453125" style="9" bestFit="1" customWidth="1"/>
    <col min="3" max="3" width="62.54296875" style="9" customWidth="1"/>
    <col min="4" max="4" width="8.7265625" style="9"/>
    <col min="5" max="5" width="15" style="9" bestFit="1" customWidth="1"/>
    <col min="6" max="6" width="22.1796875" style="9" customWidth="1"/>
    <col min="7" max="7" width="31.81640625" style="9" customWidth="1"/>
    <col min="8" max="8" width="29.453125" style="9" customWidth="1"/>
    <col min="9" max="9" width="2.453125" style="9" customWidth="1"/>
    <col min="10" max="16384" width="8.7265625" style="9"/>
  </cols>
  <sheetData>
    <row r="1" spans="1:8" s="29" customFormat="1" ht="14.5" customHeight="1" x14ac:dyDescent="0.35">
      <c r="A1" s="209" t="s">
        <v>124</v>
      </c>
      <c r="B1" s="209"/>
      <c r="C1" s="209"/>
      <c r="D1" s="209"/>
      <c r="E1" s="209"/>
      <c r="F1" s="209"/>
      <c r="G1" s="209"/>
      <c r="H1" s="209"/>
    </row>
    <row r="2" spans="1:8" ht="14.5" customHeight="1" x14ac:dyDescent="0.35">
      <c r="A2" s="209"/>
      <c r="B2" s="209"/>
      <c r="C2" s="209"/>
      <c r="D2" s="209"/>
      <c r="E2" s="209"/>
      <c r="F2" s="209"/>
      <c r="G2" s="209"/>
      <c r="H2" s="209"/>
    </row>
    <row r="3" spans="1:8" ht="59.5" customHeight="1" x14ac:dyDescent="0.35">
      <c r="A3" s="213" t="s">
        <v>192</v>
      </c>
      <c r="B3" s="214"/>
      <c r="C3" s="214"/>
      <c r="D3" s="214"/>
      <c r="E3" s="214"/>
      <c r="F3" s="214"/>
      <c r="G3" s="214"/>
      <c r="H3" s="214"/>
    </row>
    <row r="4" spans="1:8" ht="18" x14ac:dyDescent="0.4">
      <c r="A4" s="201" t="s">
        <v>125</v>
      </c>
      <c r="B4" s="201"/>
      <c r="C4" s="201"/>
      <c r="D4" s="201"/>
      <c r="E4" s="201"/>
      <c r="F4" s="201"/>
      <c r="G4" s="201"/>
      <c r="H4" s="201"/>
    </row>
    <row r="5" spans="1:8" x14ac:dyDescent="0.35">
      <c r="A5" s="21"/>
      <c r="B5" s="21"/>
      <c r="C5" s="21"/>
      <c r="D5" s="21"/>
      <c r="E5" s="21"/>
      <c r="F5" s="21"/>
      <c r="G5" s="21"/>
      <c r="H5" s="21"/>
    </row>
    <row r="6" spans="1:8" x14ac:dyDescent="0.35">
      <c r="A6" s="21" t="s">
        <v>126</v>
      </c>
      <c r="B6" s="21"/>
      <c r="C6" s="53"/>
      <c r="D6" s="53"/>
      <c r="E6" s="53"/>
      <c r="F6" s="21"/>
      <c r="G6" s="21" t="s">
        <v>79</v>
      </c>
      <c r="H6" s="21"/>
    </row>
    <row r="7" spans="1:8" x14ac:dyDescent="0.35">
      <c r="A7" s="21"/>
      <c r="B7" s="21"/>
      <c r="C7" s="21"/>
      <c r="D7" s="21"/>
      <c r="E7" s="21"/>
      <c r="F7" s="21"/>
      <c r="G7" s="21" t="s">
        <v>80</v>
      </c>
      <c r="H7" s="21"/>
    </row>
    <row r="8" spans="1:8" x14ac:dyDescent="0.35">
      <c r="A8" s="30" t="s">
        <v>81</v>
      </c>
      <c r="B8" s="21" t="str">
        <f>IF(ISBLANK('Name of Bidder'!C7)," ",'Name of Bidder'!C7)</f>
        <v xml:space="preserve"> </v>
      </c>
      <c r="C8" s="21"/>
      <c r="D8" s="21"/>
      <c r="E8" s="21"/>
      <c r="F8" s="21"/>
      <c r="G8" s="31" t="s">
        <v>82</v>
      </c>
      <c r="H8" s="21"/>
    </row>
    <row r="9" spans="1:8" x14ac:dyDescent="0.35">
      <c r="A9" s="21" t="s">
        <v>83</v>
      </c>
      <c r="B9" s="87" t="str">
        <f>IF(ISBLANK('Name of Bidder'!C8)," ",'Name of Bidder'!C8)</f>
        <v xml:space="preserve"> </v>
      </c>
      <c r="C9" s="87"/>
      <c r="D9" s="87"/>
      <c r="E9" s="87"/>
      <c r="F9" s="21"/>
      <c r="G9" s="31" t="s">
        <v>84</v>
      </c>
      <c r="H9" s="21"/>
    </row>
    <row r="10" spans="1:8" x14ac:dyDescent="0.35">
      <c r="A10" s="21"/>
      <c r="B10" s="87"/>
      <c r="C10" s="87"/>
      <c r="D10" s="87"/>
      <c r="E10" s="87"/>
      <c r="F10" s="21"/>
      <c r="G10" s="21" t="s">
        <v>85</v>
      </c>
      <c r="H10" s="21"/>
    </row>
    <row r="11" spans="1:8" x14ac:dyDescent="0.35">
      <c r="A11" s="21"/>
      <c r="B11" s="87"/>
      <c r="C11" s="87"/>
      <c r="D11" s="87"/>
      <c r="E11" s="87"/>
      <c r="F11" s="21"/>
      <c r="G11" s="31" t="s">
        <v>86</v>
      </c>
      <c r="H11" s="21"/>
    </row>
    <row r="12" spans="1:8" x14ac:dyDescent="0.35">
      <c r="A12" s="21"/>
      <c r="B12" s="21"/>
      <c r="C12" s="21"/>
      <c r="D12" s="21"/>
      <c r="E12" s="21"/>
      <c r="F12" s="21"/>
      <c r="G12" s="21"/>
      <c r="H12" s="21"/>
    </row>
    <row r="13" spans="1:8" x14ac:dyDescent="0.35">
      <c r="A13" s="21"/>
      <c r="B13" s="21"/>
      <c r="C13" s="21"/>
      <c r="D13" s="21"/>
      <c r="E13" s="21"/>
      <c r="F13" s="21"/>
      <c r="G13" s="21"/>
      <c r="H13" s="21"/>
    </row>
    <row r="14" spans="1:8" ht="18" x14ac:dyDescent="0.4">
      <c r="A14" s="201" t="s">
        <v>127</v>
      </c>
      <c r="B14" s="201"/>
      <c r="C14" s="201"/>
      <c r="D14" s="201"/>
      <c r="E14" s="201"/>
      <c r="F14" s="201"/>
      <c r="G14" s="201"/>
      <c r="H14" s="201"/>
    </row>
    <row r="15" spans="1:8" x14ac:dyDescent="0.35">
      <c r="A15" s="21"/>
      <c r="B15" s="21"/>
      <c r="C15" s="21"/>
      <c r="D15" s="21"/>
      <c r="E15" s="21"/>
      <c r="F15" s="21"/>
      <c r="G15" s="21"/>
      <c r="H15" s="21" t="s">
        <v>88</v>
      </c>
    </row>
    <row r="16" spans="1:8" ht="47.5" customHeight="1" x14ac:dyDescent="0.35">
      <c r="A16" s="63" t="s">
        <v>89</v>
      </c>
      <c r="B16" s="63" t="s">
        <v>90</v>
      </c>
      <c r="C16" s="63" t="s">
        <v>128</v>
      </c>
      <c r="D16" s="63" t="s">
        <v>92</v>
      </c>
      <c r="E16" s="63" t="s">
        <v>93</v>
      </c>
      <c r="F16" s="63" t="s">
        <v>129</v>
      </c>
      <c r="G16" s="63" t="s">
        <v>130</v>
      </c>
      <c r="H16" s="63" t="s">
        <v>131</v>
      </c>
    </row>
    <row r="17" spans="1:8" x14ac:dyDescent="0.35">
      <c r="A17" s="33">
        <v>1</v>
      </c>
      <c r="B17" s="33">
        <v>2</v>
      </c>
      <c r="C17" s="33">
        <v>3</v>
      </c>
      <c r="D17" s="33">
        <v>4</v>
      </c>
      <c r="E17" s="33">
        <v>5</v>
      </c>
      <c r="F17" s="33">
        <v>6</v>
      </c>
      <c r="G17" s="33">
        <v>7</v>
      </c>
      <c r="H17" s="33" t="s">
        <v>132</v>
      </c>
    </row>
    <row r="18" spans="1:8" x14ac:dyDescent="0.35">
      <c r="A18" s="107"/>
      <c r="B18" s="106"/>
      <c r="C18" s="106"/>
      <c r="D18" s="106"/>
      <c r="E18" s="106"/>
      <c r="F18" s="106"/>
      <c r="G18" s="106"/>
      <c r="H18" s="106"/>
    </row>
    <row r="19" spans="1:8" x14ac:dyDescent="0.35">
      <c r="A19" s="215" t="s">
        <v>198</v>
      </c>
      <c r="B19" s="216"/>
      <c r="C19" s="216"/>
      <c r="D19" s="216"/>
      <c r="E19" s="216"/>
      <c r="F19" s="216"/>
      <c r="G19" s="216"/>
      <c r="H19" s="216"/>
    </row>
    <row r="20" spans="1:8" ht="14.5" customHeight="1" x14ac:dyDescent="0.35">
      <c r="A20" s="217" t="s">
        <v>133</v>
      </c>
      <c r="B20" s="218"/>
      <c r="C20" s="218"/>
      <c r="D20" s="218"/>
      <c r="E20" s="218"/>
      <c r="F20" s="218"/>
      <c r="G20" s="218"/>
      <c r="H20" s="218"/>
    </row>
    <row r="21" spans="1:8" ht="52" x14ac:dyDescent="0.35">
      <c r="A21" s="90">
        <v>1</v>
      </c>
      <c r="B21" s="124" t="s">
        <v>134</v>
      </c>
      <c r="C21" s="91" t="s">
        <v>206</v>
      </c>
      <c r="D21" s="90" t="s">
        <v>101</v>
      </c>
      <c r="E21" s="90">
        <v>90.145499999999998</v>
      </c>
      <c r="F21" s="92"/>
      <c r="G21" s="98"/>
      <c r="H21" s="83" t="str">
        <f>IF(ISBLANK(F21),"Included",((F21+G21)*E21))</f>
        <v>Included</v>
      </c>
    </row>
    <row r="22" spans="1:8" ht="26" x14ac:dyDescent="0.35">
      <c r="A22" s="56">
        <v>2</v>
      </c>
      <c r="B22" s="125" t="s">
        <v>134</v>
      </c>
      <c r="C22" s="57" t="s">
        <v>135</v>
      </c>
      <c r="D22" s="58" t="s">
        <v>103</v>
      </c>
      <c r="E22" s="56">
        <v>36</v>
      </c>
      <c r="F22" s="77"/>
      <c r="G22" s="97"/>
      <c r="H22" s="83" t="str">
        <f>IF(ISBLANK(F22),"Included",((F22+G22)*E22))</f>
        <v>Included</v>
      </c>
    </row>
    <row r="23" spans="1:8" x14ac:dyDescent="0.35">
      <c r="A23" s="21"/>
      <c r="B23" s="21"/>
      <c r="C23" s="21"/>
      <c r="D23" s="21"/>
      <c r="E23" s="21"/>
      <c r="F23" s="21"/>
      <c r="G23" s="21"/>
      <c r="H23" s="21"/>
    </row>
    <row r="24" spans="1:8" x14ac:dyDescent="0.35">
      <c r="A24" s="210" t="s">
        <v>136</v>
      </c>
      <c r="B24" s="211"/>
      <c r="C24" s="211"/>
      <c r="D24" s="211"/>
      <c r="E24" s="211"/>
      <c r="F24" s="212"/>
      <c r="G24" s="60"/>
      <c r="H24" s="59">
        <f>ROUNDUP(SUMPRODUCT($E$21:$E$22,$F$21:$F$22),0)</f>
        <v>0</v>
      </c>
    </row>
    <row r="25" spans="1:8" x14ac:dyDescent="0.35">
      <c r="A25" s="210" t="s">
        <v>137</v>
      </c>
      <c r="B25" s="211"/>
      <c r="C25" s="211"/>
      <c r="D25" s="211"/>
      <c r="E25" s="211"/>
      <c r="F25" s="212"/>
      <c r="G25" s="59">
        <f>SUM(H21:H22)-H24</f>
        <v>0</v>
      </c>
      <c r="H25" s="60"/>
    </row>
    <row r="26" spans="1:8" s="62" customFormat="1" ht="18" customHeight="1" x14ac:dyDescent="0.35">
      <c r="A26" s="61"/>
      <c r="B26" s="86"/>
      <c r="C26" s="86"/>
      <c r="D26" s="86"/>
      <c r="E26" s="86"/>
      <c r="F26" s="86"/>
      <c r="G26" s="86"/>
      <c r="H26" s="86"/>
    </row>
    <row r="27" spans="1:8" ht="29" x14ac:dyDescent="0.35">
      <c r="A27" s="21" t="s">
        <v>120</v>
      </c>
      <c r="B27" s="111" t="str">
        <f>_xlfn.CONCAT('Name of Bidder'!$C$16," ",'Name of Bidder'!$D$16," ",'Name of Bidder'!$E$16)</f>
        <v xml:space="preserve">  </v>
      </c>
      <c r="C27" s="21"/>
      <c r="D27" s="21"/>
      <c r="E27" s="52" t="s">
        <v>121</v>
      </c>
      <c r="F27" s="195" t="str">
        <f>IF(ISBLANK('Name of Bidder'!$C$13)," ",'Name of Bidder'!$C$13)</f>
        <v xml:space="preserve"> </v>
      </c>
      <c r="G27" s="196"/>
      <c r="H27" s="197"/>
    </row>
    <row r="28" spans="1:8" x14ac:dyDescent="0.35">
      <c r="A28" s="21" t="s">
        <v>122</v>
      </c>
      <c r="B28" s="110" t="str">
        <f>IF(ISBLANK('Name of Bidder'!$C$17)," ",'Name of Bidder'!$C$17)</f>
        <v xml:space="preserve"> </v>
      </c>
      <c r="C28" s="21"/>
      <c r="D28" s="21"/>
      <c r="E28" s="21" t="s">
        <v>123</v>
      </c>
      <c r="F28" s="195" t="str">
        <f>IF(ISBLANK('Name of Bidder'!$C$14)," ",'Name of Bidder'!$C$14)</f>
        <v xml:space="preserve"> </v>
      </c>
      <c r="G28" s="196"/>
      <c r="H28" s="197"/>
    </row>
  </sheetData>
  <sheetProtection algorithmName="SHA-1" hashValue="ZGp4XitcZR8NuLD9cscBbUvOM5I=" saltValue="K5K9Jzm3oyH3hvoAa4/CQA==" spinCount="100000" sheet="1" objects="1" scenarios="1"/>
  <mergeCells count="10">
    <mergeCell ref="A1:H2"/>
    <mergeCell ref="A25:F25"/>
    <mergeCell ref="F27:H27"/>
    <mergeCell ref="F28:H28"/>
    <mergeCell ref="A14:H14"/>
    <mergeCell ref="A24:F24"/>
    <mergeCell ref="A3:H3"/>
    <mergeCell ref="A4:H4"/>
    <mergeCell ref="A19:H19"/>
    <mergeCell ref="A20:H20"/>
  </mergeCells>
  <dataValidations count="1">
    <dataValidation type="custom" allowBlank="1" showInputMessage="1" showErrorMessage="1" sqref="G21:G22" xr:uid="{C6335718-7763-4A12-8621-793FF378D1A9}">
      <formula1>F21:F22&gt;0</formula1>
    </dataValidation>
  </dataValidations>
  <pageMargins left="0.7" right="0.7" top="0.75" bottom="0.75" header="0.3" footer="0.3"/>
  <pageSetup paperSize="9" scale="65" fitToHeight="0" orientation="landscape" r:id="rId1"/>
  <ignoredErrors>
    <ignoredError sqref="G28:H28 G27:H27"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CBAAF-AD2F-4DDB-B992-727780201404}">
  <sheetPr codeName="Sheet7">
    <tabColor theme="4" tint="-0.249977111117893"/>
    <pageSetUpPr fitToPage="1"/>
  </sheetPr>
  <dimension ref="A1:H27"/>
  <sheetViews>
    <sheetView view="pageBreakPreview" topLeftCell="A7" zoomScaleNormal="70" zoomScaleSheetLayoutView="100" workbookViewId="0">
      <selection activeCell="G8" sqref="G8"/>
    </sheetView>
  </sheetViews>
  <sheetFormatPr defaultColWidth="8.7265625" defaultRowHeight="14.5" x14ac:dyDescent="0.35"/>
  <cols>
    <col min="1" max="1" width="8.7265625" style="9"/>
    <col min="2" max="2" width="38.26953125" style="9" bestFit="1" customWidth="1"/>
    <col min="3" max="3" width="21.7265625" style="9" customWidth="1"/>
    <col min="4" max="4" width="16.6328125" style="9" customWidth="1"/>
    <col min="5" max="5" width="12.81640625" style="9" customWidth="1"/>
    <col min="6" max="6" width="17.81640625" style="9" customWidth="1"/>
    <col min="7" max="7" width="23.54296875" style="9" customWidth="1"/>
    <col min="8" max="8" width="20.7265625" style="9" customWidth="1"/>
    <col min="9" max="9" width="1.54296875" style="9" customWidth="1"/>
    <col min="10" max="16384" width="8.7265625" style="9"/>
  </cols>
  <sheetData>
    <row r="1" spans="1:8" ht="14.5" customHeight="1" x14ac:dyDescent="0.35">
      <c r="A1" s="209" t="s">
        <v>138</v>
      </c>
      <c r="B1" s="209"/>
      <c r="C1" s="209"/>
      <c r="D1" s="209"/>
      <c r="E1" s="209"/>
      <c r="F1" s="209"/>
      <c r="G1" s="209"/>
      <c r="H1" s="209"/>
    </row>
    <row r="2" spans="1:8" ht="14.5" customHeight="1" x14ac:dyDescent="0.35">
      <c r="A2" s="209"/>
      <c r="B2" s="209"/>
      <c r="C2" s="209"/>
      <c r="D2" s="209"/>
      <c r="E2" s="209"/>
      <c r="F2" s="209"/>
      <c r="G2" s="209"/>
      <c r="H2" s="209"/>
    </row>
    <row r="3" spans="1:8" ht="52.5" customHeight="1" x14ac:dyDescent="0.35">
      <c r="A3" s="199" t="s">
        <v>192</v>
      </c>
      <c r="B3" s="200"/>
      <c r="C3" s="200"/>
      <c r="D3" s="200"/>
      <c r="E3" s="200"/>
      <c r="F3" s="200"/>
      <c r="G3" s="200"/>
      <c r="H3" s="200"/>
    </row>
    <row r="4" spans="1:8" ht="18" x14ac:dyDescent="0.4">
      <c r="A4" s="201" t="s">
        <v>125</v>
      </c>
      <c r="B4" s="201"/>
      <c r="C4" s="201"/>
      <c r="D4" s="201"/>
      <c r="E4" s="201"/>
      <c r="F4" s="201"/>
      <c r="G4" s="201"/>
      <c r="H4" s="201"/>
    </row>
    <row r="5" spans="1:8" x14ac:dyDescent="0.35">
      <c r="A5" s="21"/>
      <c r="B5" s="21"/>
      <c r="C5" s="21"/>
      <c r="D5" s="21"/>
      <c r="E5" s="21"/>
      <c r="F5" s="21"/>
      <c r="G5" s="21"/>
      <c r="H5" s="21"/>
    </row>
    <row r="6" spans="1:8" x14ac:dyDescent="0.35">
      <c r="A6" s="21" t="s">
        <v>126</v>
      </c>
      <c r="B6" s="21"/>
      <c r="C6" s="53"/>
      <c r="D6" s="53"/>
      <c r="E6" s="53"/>
      <c r="F6" s="21"/>
      <c r="G6" s="21" t="s">
        <v>79</v>
      </c>
      <c r="H6" s="21"/>
    </row>
    <row r="7" spans="1:8" x14ac:dyDescent="0.35">
      <c r="A7" s="21"/>
      <c r="B7" s="21"/>
      <c r="C7" s="21"/>
      <c r="D7" s="21"/>
      <c r="E7" s="21"/>
      <c r="F7" s="21"/>
      <c r="G7" s="21" t="s">
        <v>80</v>
      </c>
      <c r="H7" s="21"/>
    </row>
    <row r="8" spans="1:8" x14ac:dyDescent="0.35">
      <c r="A8" s="30" t="s">
        <v>81</v>
      </c>
      <c r="B8" s="21" t="str">
        <f>IF(ISBLANK('Name of Bidder'!C7)," ",'Name of Bidder'!C7)</f>
        <v xml:space="preserve"> </v>
      </c>
      <c r="C8" s="21"/>
      <c r="D8" s="21"/>
      <c r="E8" s="21"/>
      <c r="F8" s="21"/>
      <c r="G8" s="31" t="s">
        <v>82</v>
      </c>
      <c r="H8" s="21"/>
    </row>
    <row r="9" spans="1:8" x14ac:dyDescent="0.35">
      <c r="A9" s="21" t="s">
        <v>83</v>
      </c>
      <c r="B9" s="87" t="str">
        <f>IF(ISBLANK('Name of Bidder'!C8)," ",'Name of Bidder'!C8)</f>
        <v xml:space="preserve"> </v>
      </c>
      <c r="C9" s="87"/>
      <c r="D9" s="87"/>
      <c r="E9" s="87"/>
      <c r="F9" s="21"/>
      <c r="G9" s="31" t="s">
        <v>84</v>
      </c>
      <c r="H9" s="21"/>
    </row>
    <row r="10" spans="1:8" x14ac:dyDescent="0.35">
      <c r="A10" s="21"/>
      <c r="B10" s="87"/>
      <c r="C10" s="87"/>
      <c r="D10" s="87"/>
      <c r="E10" s="87"/>
      <c r="F10" s="21"/>
      <c r="G10" s="21" t="s">
        <v>85</v>
      </c>
      <c r="H10" s="21"/>
    </row>
    <row r="11" spans="1:8" x14ac:dyDescent="0.35">
      <c r="A11" s="21"/>
      <c r="B11" s="87"/>
      <c r="C11" s="87"/>
      <c r="D11" s="87"/>
      <c r="E11" s="87"/>
      <c r="F11" s="21"/>
      <c r="G11" s="31" t="s">
        <v>86</v>
      </c>
      <c r="H11" s="21"/>
    </row>
    <row r="12" spans="1:8" x14ac:dyDescent="0.35">
      <c r="A12" s="21"/>
      <c r="B12" s="21"/>
      <c r="C12" s="21"/>
      <c r="D12" s="21"/>
      <c r="E12" s="21"/>
      <c r="F12" s="21"/>
      <c r="G12" s="21"/>
      <c r="H12" s="21"/>
    </row>
    <row r="13" spans="1:8" x14ac:dyDescent="0.35">
      <c r="A13" s="21"/>
      <c r="B13" s="21"/>
      <c r="C13" s="21"/>
      <c r="D13" s="21"/>
      <c r="E13" s="21"/>
      <c r="F13" s="21"/>
      <c r="G13" s="21"/>
      <c r="H13" s="21"/>
    </row>
    <row r="14" spans="1:8" ht="18" x14ac:dyDescent="0.4">
      <c r="A14" s="201" t="s">
        <v>139</v>
      </c>
      <c r="B14" s="201"/>
      <c r="C14" s="201"/>
      <c r="D14" s="201"/>
      <c r="E14" s="201"/>
      <c r="F14" s="201"/>
      <c r="G14" s="201"/>
      <c r="H14" s="201"/>
    </row>
    <row r="15" spans="1:8" x14ac:dyDescent="0.35">
      <c r="A15" s="21"/>
      <c r="B15" s="21"/>
      <c r="C15" s="21"/>
      <c r="D15" s="21"/>
      <c r="E15" s="21"/>
      <c r="F15" s="21"/>
      <c r="G15" s="30"/>
      <c r="H15" s="51" t="s">
        <v>88</v>
      </c>
    </row>
    <row r="16" spans="1:8" s="64" customFormat="1" ht="73.5" customHeight="1" x14ac:dyDescent="0.35">
      <c r="A16" s="63" t="s">
        <v>140</v>
      </c>
      <c r="B16" s="63" t="s">
        <v>141</v>
      </c>
      <c r="C16" s="63" t="s">
        <v>128</v>
      </c>
      <c r="D16" s="63" t="s">
        <v>92</v>
      </c>
      <c r="E16" s="63" t="s">
        <v>142</v>
      </c>
      <c r="F16" s="63" t="s">
        <v>143</v>
      </c>
      <c r="G16" s="63" t="s">
        <v>144</v>
      </c>
      <c r="H16" s="63" t="s">
        <v>145</v>
      </c>
    </row>
    <row r="17" spans="1:8" s="65" customFormat="1" x14ac:dyDescent="0.35">
      <c r="A17" s="33">
        <v>1</v>
      </c>
      <c r="B17" s="33">
        <v>2</v>
      </c>
      <c r="C17" s="33">
        <v>3</v>
      </c>
      <c r="D17" s="33">
        <v>4</v>
      </c>
      <c r="E17" s="33">
        <v>5</v>
      </c>
      <c r="F17" s="33">
        <v>6</v>
      </c>
      <c r="G17" s="33">
        <v>7</v>
      </c>
      <c r="H17" s="33" t="s">
        <v>132</v>
      </c>
    </row>
    <row r="18" spans="1:8" s="65" customFormat="1" ht="31.5" customHeight="1" x14ac:dyDescent="0.35">
      <c r="A18" s="223" t="s">
        <v>198</v>
      </c>
      <c r="B18" s="223"/>
      <c r="C18" s="223"/>
      <c r="D18" s="223"/>
      <c r="E18" s="223"/>
      <c r="F18" s="223"/>
      <c r="G18" s="223"/>
      <c r="H18" s="223"/>
    </row>
    <row r="19" spans="1:8" x14ac:dyDescent="0.35">
      <c r="A19" s="130"/>
      <c r="B19" s="131"/>
      <c r="C19" s="131"/>
      <c r="D19" s="131"/>
      <c r="E19" s="131"/>
      <c r="F19" s="131"/>
      <c r="G19" s="55"/>
      <c r="H19" s="55"/>
    </row>
    <row r="20" spans="1:8" ht="43.5" x14ac:dyDescent="0.35">
      <c r="A20" s="84">
        <v>1</v>
      </c>
      <c r="B20" s="84" t="s">
        <v>202</v>
      </c>
      <c r="C20" s="66" t="s">
        <v>146</v>
      </c>
      <c r="D20" s="132" t="s">
        <v>205</v>
      </c>
      <c r="E20" s="132">
        <v>0</v>
      </c>
      <c r="F20" s="35"/>
      <c r="G20" s="35"/>
      <c r="H20" s="40" t="str">
        <f>IF(F20&lt;=0,"Included",ROUNDUP(((F20+G20)*E20),0))</f>
        <v>Included</v>
      </c>
    </row>
    <row r="21" spans="1:8" x14ac:dyDescent="0.35">
      <c r="A21" s="35"/>
      <c r="B21" s="35"/>
      <c r="C21" s="35"/>
      <c r="D21" s="35"/>
      <c r="E21" s="35"/>
      <c r="F21" s="35"/>
      <c r="G21" s="35"/>
      <c r="H21" s="35"/>
    </row>
    <row r="22" spans="1:8" x14ac:dyDescent="0.35">
      <c r="A22" s="35"/>
      <c r="B22" s="35"/>
      <c r="C22" s="35"/>
      <c r="D22" s="35"/>
      <c r="E22" s="35"/>
      <c r="F22" s="35"/>
      <c r="G22" s="35"/>
      <c r="H22" s="35"/>
    </row>
    <row r="23" spans="1:8" x14ac:dyDescent="0.35">
      <c r="A23" s="219" t="s">
        <v>147</v>
      </c>
      <c r="B23" s="219"/>
      <c r="C23" s="219"/>
      <c r="D23" s="219"/>
      <c r="E23" s="219"/>
      <c r="F23" s="220"/>
      <c r="G23" s="60"/>
      <c r="H23" s="60">
        <f>ROUNDUP($E$20*$F$20,0)</f>
        <v>0</v>
      </c>
    </row>
    <row r="24" spans="1:8" x14ac:dyDescent="0.35">
      <c r="A24" s="221" t="s">
        <v>148</v>
      </c>
      <c r="B24" s="221"/>
      <c r="C24" s="221"/>
      <c r="D24" s="221"/>
      <c r="E24" s="221"/>
      <c r="F24" s="222"/>
      <c r="G24" s="60">
        <f>SUM(H20)-H23</f>
        <v>0</v>
      </c>
      <c r="H24" s="60"/>
    </row>
    <row r="25" spans="1:8" s="62" customFormat="1" ht="18" customHeight="1" x14ac:dyDescent="0.35">
      <c r="A25" s="61"/>
      <c r="B25" s="86"/>
      <c r="C25" s="86"/>
      <c r="D25" s="86"/>
      <c r="E25" s="86"/>
      <c r="F25" s="86"/>
      <c r="G25" s="86"/>
      <c r="H25" s="86"/>
    </row>
    <row r="26" spans="1:8" ht="29" x14ac:dyDescent="0.35">
      <c r="A26" s="21" t="s">
        <v>120</v>
      </c>
      <c r="B26" s="112" t="str">
        <f>_xlfn.CONCAT('Name of Bidder'!$C$16," ",'Name of Bidder'!$D$16," ",'Name of Bidder'!$E$16)</f>
        <v xml:space="preserve">  </v>
      </c>
      <c r="C26" s="21"/>
      <c r="D26" s="21"/>
      <c r="E26" s="52" t="s">
        <v>121</v>
      </c>
      <c r="F26" s="195" t="str">
        <f>IF(ISBLANK('Name of Bidder'!$C$13)," ",'Name of Bidder'!$C$13)</f>
        <v xml:space="preserve"> </v>
      </c>
      <c r="G26" s="196"/>
      <c r="H26" s="197"/>
    </row>
    <row r="27" spans="1:8" ht="22.5" customHeight="1" x14ac:dyDescent="0.35">
      <c r="A27" s="21" t="s">
        <v>122</v>
      </c>
      <c r="B27" s="110" t="str">
        <f>IF(ISBLANK('Name of Bidder'!$C$17)," ",'Name of Bidder'!$C$17)</f>
        <v xml:space="preserve"> </v>
      </c>
      <c r="C27" s="21"/>
      <c r="D27" s="21"/>
      <c r="E27" s="21" t="s">
        <v>123</v>
      </c>
      <c r="F27" s="195" t="str">
        <f>IF(ISBLANK('Name of Bidder'!$C$14)," ",'Name of Bidder'!$C$14)</f>
        <v xml:space="preserve"> </v>
      </c>
      <c r="G27" s="196"/>
      <c r="H27" s="197"/>
    </row>
  </sheetData>
  <sheetProtection algorithmName="SHA-1" hashValue="4/syacgoZSgcEp6J1BqE9i5pWM8=" saltValue="ogtdWOPDhpJT0UXx0ccwWA==" spinCount="100000" sheet="1" objects="1" scenarios="1"/>
  <mergeCells count="9">
    <mergeCell ref="A1:H2"/>
    <mergeCell ref="A3:H3"/>
    <mergeCell ref="A4:H4"/>
    <mergeCell ref="F27:H27"/>
    <mergeCell ref="A14:H14"/>
    <mergeCell ref="A23:F23"/>
    <mergeCell ref="A24:F24"/>
    <mergeCell ref="F26:H26"/>
    <mergeCell ref="A18:H18"/>
  </mergeCells>
  <pageMargins left="0.7" right="0.7" top="0.75" bottom="0.75" header="0.3" footer="0.3"/>
  <pageSetup paperSize="9" scale="81" orientation="landscape" r:id="rId1"/>
  <colBreaks count="1" manualBreakCount="1">
    <brk id="8"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492F9-E060-42DA-BBFC-DBB6B6029640}">
  <sheetPr codeName="Sheet8">
    <tabColor theme="4" tint="-0.249977111117893"/>
    <pageSetUpPr fitToPage="1"/>
  </sheetPr>
  <dimension ref="A1:H26"/>
  <sheetViews>
    <sheetView view="pageBreakPreview" topLeftCell="A8" zoomScaleNormal="100" zoomScaleSheetLayoutView="100" workbookViewId="0">
      <selection activeCell="E12" sqref="E12"/>
    </sheetView>
  </sheetViews>
  <sheetFormatPr defaultColWidth="8.7265625" defaultRowHeight="14.5" x14ac:dyDescent="0.35"/>
  <cols>
    <col min="1" max="1" width="8.7265625" style="9"/>
    <col min="2" max="2" width="38.26953125" style="9" bestFit="1" customWidth="1"/>
    <col min="3" max="3" width="21.7265625" style="9" customWidth="1"/>
    <col min="4" max="4" width="8.7265625" style="9" customWidth="1"/>
    <col min="5" max="5" width="12.81640625" style="9" customWidth="1"/>
    <col min="6" max="6" width="17.81640625" style="9" customWidth="1"/>
    <col min="7" max="7" width="24.26953125" style="9" customWidth="1"/>
    <col min="8" max="8" width="28.453125" style="9" customWidth="1"/>
    <col min="9" max="16384" width="8.7265625" style="9"/>
  </cols>
  <sheetData>
    <row r="1" spans="1:8" ht="14.5" customHeight="1" x14ac:dyDescent="0.35">
      <c r="A1" s="209" t="s">
        <v>149</v>
      </c>
      <c r="B1" s="209"/>
      <c r="C1" s="209"/>
      <c r="D1" s="209"/>
      <c r="E1" s="209"/>
      <c r="F1" s="209"/>
      <c r="G1" s="209"/>
      <c r="H1" s="209"/>
    </row>
    <row r="2" spans="1:8" ht="14.5" customHeight="1" x14ac:dyDescent="0.35">
      <c r="A2" s="209"/>
      <c r="B2" s="209"/>
      <c r="C2" s="209"/>
      <c r="D2" s="209"/>
      <c r="E2" s="209"/>
      <c r="F2" s="209"/>
      <c r="G2" s="209"/>
      <c r="H2" s="209"/>
    </row>
    <row r="3" spans="1:8" ht="45.65" customHeight="1" x14ac:dyDescent="0.35">
      <c r="A3" s="224" t="s">
        <v>192</v>
      </c>
      <c r="B3" s="225"/>
      <c r="C3" s="225"/>
      <c r="D3" s="225"/>
      <c r="E3" s="225"/>
      <c r="F3" s="225"/>
      <c r="G3" s="225"/>
      <c r="H3" s="226"/>
    </row>
    <row r="4" spans="1:8" ht="18" x14ac:dyDescent="0.4">
      <c r="A4" s="201" t="s">
        <v>125</v>
      </c>
      <c r="B4" s="201"/>
      <c r="C4" s="201"/>
      <c r="D4" s="201"/>
      <c r="E4" s="201"/>
      <c r="F4" s="201"/>
      <c r="G4" s="201"/>
      <c r="H4" s="201"/>
    </row>
    <row r="5" spans="1:8" x14ac:dyDescent="0.35">
      <c r="A5" s="21"/>
      <c r="B5" s="21"/>
      <c r="C5" s="21"/>
      <c r="D5" s="21"/>
      <c r="E5" s="21"/>
      <c r="F5" s="21"/>
      <c r="G5" s="21"/>
      <c r="H5" s="21"/>
    </row>
    <row r="6" spans="1:8" x14ac:dyDescent="0.35">
      <c r="A6" s="21" t="s">
        <v>126</v>
      </c>
      <c r="B6" s="21"/>
      <c r="C6" s="53"/>
      <c r="D6" s="53"/>
      <c r="E6" s="53"/>
      <c r="F6" s="21"/>
      <c r="G6" s="21" t="s">
        <v>79</v>
      </c>
      <c r="H6" s="21"/>
    </row>
    <row r="7" spans="1:8" x14ac:dyDescent="0.35">
      <c r="A7" s="21"/>
      <c r="B7" s="21"/>
      <c r="C7" s="21"/>
      <c r="D7" s="21"/>
      <c r="E7" s="21"/>
      <c r="F7" s="21"/>
      <c r="G7" s="21" t="s">
        <v>80</v>
      </c>
      <c r="H7" s="21"/>
    </row>
    <row r="8" spans="1:8" x14ac:dyDescent="0.35">
      <c r="A8" s="30" t="s">
        <v>81</v>
      </c>
      <c r="B8" s="21" t="str">
        <f>IF(ISBLANK('Name of Bidder'!C7)," ",'Name of Bidder'!C7)</f>
        <v xml:space="preserve"> </v>
      </c>
      <c r="C8" s="21"/>
      <c r="D8" s="21"/>
      <c r="E8" s="21"/>
      <c r="F8" s="21"/>
      <c r="G8" s="31" t="s">
        <v>82</v>
      </c>
      <c r="H8" s="21"/>
    </row>
    <row r="9" spans="1:8" x14ac:dyDescent="0.35">
      <c r="A9" s="21" t="s">
        <v>83</v>
      </c>
      <c r="B9" s="87" t="str">
        <f>IF(ISBLANK('Name of Bidder'!C8)," ",'Name of Bidder'!C8)</f>
        <v xml:space="preserve"> </v>
      </c>
      <c r="C9" s="87"/>
      <c r="D9" s="87"/>
      <c r="E9" s="87"/>
      <c r="F9" s="21"/>
      <c r="G9" s="31" t="s">
        <v>84</v>
      </c>
      <c r="H9" s="21"/>
    </row>
    <row r="10" spans="1:8" x14ac:dyDescent="0.35">
      <c r="A10" s="21"/>
      <c r="B10" s="87"/>
      <c r="C10" s="87"/>
      <c r="D10" s="87"/>
      <c r="E10" s="87"/>
      <c r="F10" s="21"/>
      <c r="G10" s="21" t="s">
        <v>85</v>
      </c>
      <c r="H10" s="21"/>
    </row>
    <row r="11" spans="1:8" x14ac:dyDescent="0.35">
      <c r="A11" s="21"/>
      <c r="B11" s="87"/>
      <c r="C11" s="87"/>
      <c r="D11" s="87"/>
      <c r="E11" s="87"/>
      <c r="F11" s="21"/>
      <c r="G11" s="31" t="s">
        <v>86</v>
      </c>
      <c r="H11" s="21"/>
    </row>
    <row r="12" spans="1:8" x14ac:dyDescent="0.35">
      <c r="A12" s="21"/>
      <c r="B12" s="21"/>
      <c r="C12" s="21"/>
      <c r="D12" s="21"/>
      <c r="E12" s="21"/>
      <c r="F12" s="21"/>
      <c r="G12" s="21"/>
      <c r="H12" s="21"/>
    </row>
    <row r="13" spans="1:8" x14ac:dyDescent="0.35">
      <c r="A13" s="21"/>
      <c r="B13" s="21"/>
      <c r="C13" s="21"/>
      <c r="D13" s="21"/>
      <c r="E13" s="21"/>
      <c r="F13" s="21"/>
      <c r="G13" s="21"/>
      <c r="H13" s="21"/>
    </row>
    <row r="14" spans="1:8" ht="18" x14ac:dyDescent="0.4">
      <c r="A14" s="201" t="s">
        <v>150</v>
      </c>
      <c r="B14" s="201"/>
      <c r="C14" s="201"/>
      <c r="D14" s="201"/>
      <c r="E14" s="201"/>
      <c r="F14" s="201"/>
      <c r="G14" s="201"/>
      <c r="H14" s="201"/>
    </row>
    <row r="15" spans="1:8" x14ac:dyDescent="0.35">
      <c r="A15" s="21"/>
      <c r="B15" s="21"/>
      <c r="C15" s="21"/>
      <c r="D15" s="21"/>
      <c r="E15" s="21"/>
      <c r="F15" s="21"/>
      <c r="G15" s="51"/>
      <c r="H15" s="51" t="s">
        <v>88</v>
      </c>
    </row>
    <row r="16" spans="1:8" s="64" customFormat="1" ht="76.5" customHeight="1" x14ac:dyDescent="0.35">
      <c r="A16" s="63" t="s">
        <v>140</v>
      </c>
      <c r="B16" s="63" t="s">
        <v>141</v>
      </c>
      <c r="C16" s="63" t="s">
        <v>128</v>
      </c>
      <c r="D16" s="63" t="s">
        <v>92</v>
      </c>
      <c r="E16" s="63" t="s">
        <v>142</v>
      </c>
      <c r="F16" s="63" t="s">
        <v>151</v>
      </c>
      <c r="G16" s="63" t="s">
        <v>152</v>
      </c>
      <c r="H16" s="63" t="s">
        <v>153</v>
      </c>
    </row>
    <row r="17" spans="1:8" s="65" customFormat="1" x14ac:dyDescent="0.35">
      <c r="A17" s="33">
        <v>1</v>
      </c>
      <c r="B17" s="33">
        <v>2</v>
      </c>
      <c r="C17" s="33">
        <v>3</v>
      </c>
      <c r="D17" s="33">
        <v>4</v>
      </c>
      <c r="E17" s="33">
        <v>5</v>
      </c>
      <c r="F17" s="33">
        <v>6</v>
      </c>
      <c r="G17" s="33">
        <v>7</v>
      </c>
      <c r="H17" s="33" t="s">
        <v>132</v>
      </c>
    </row>
    <row r="18" spans="1:8" s="65" customFormat="1" x14ac:dyDescent="0.35">
      <c r="A18" s="99"/>
      <c r="B18" s="89"/>
      <c r="C18" s="89"/>
      <c r="D18" s="89"/>
      <c r="E18" s="89"/>
      <c r="F18" s="89"/>
      <c r="G18" s="89"/>
      <c r="H18" s="89"/>
    </row>
    <row r="19" spans="1:8" x14ac:dyDescent="0.35">
      <c r="A19" s="54"/>
      <c r="B19" s="55"/>
      <c r="C19" s="55"/>
      <c r="D19" s="55"/>
      <c r="E19" s="55"/>
      <c r="F19" s="55"/>
      <c r="G19" s="55"/>
      <c r="H19" s="55"/>
    </row>
    <row r="20" spans="1:8" ht="58" x14ac:dyDescent="0.35">
      <c r="A20" s="40">
        <v>1</v>
      </c>
      <c r="B20" s="84" t="s">
        <v>199</v>
      </c>
      <c r="C20" s="66" t="s">
        <v>154</v>
      </c>
      <c r="D20" s="132" t="s">
        <v>201</v>
      </c>
      <c r="E20" s="132">
        <v>2</v>
      </c>
      <c r="F20" s="79"/>
      <c r="G20" s="78"/>
      <c r="H20" s="40" t="str">
        <f>IF(F20&lt;=0,"Included",((F20+G20)*E20))</f>
        <v>Included</v>
      </c>
    </row>
    <row r="21" spans="1:8" ht="58" x14ac:dyDescent="0.35">
      <c r="A21" s="82">
        <v>2</v>
      </c>
      <c r="B21" s="84" t="s">
        <v>199</v>
      </c>
      <c r="C21" s="66" t="s">
        <v>155</v>
      </c>
      <c r="D21" s="132" t="s">
        <v>201</v>
      </c>
      <c r="E21" s="132">
        <v>6</v>
      </c>
      <c r="F21" s="79"/>
      <c r="G21" s="78"/>
      <c r="H21" s="40" t="str">
        <f>IF(F21&lt;=0,"Included",((F21+G21)*E21))</f>
        <v>Included</v>
      </c>
    </row>
    <row r="22" spans="1:8" x14ac:dyDescent="0.35">
      <c r="A22" s="35"/>
      <c r="B22" s="35"/>
      <c r="C22" s="35"/>
      <c r="D22" s="35"/>
      <c r="E22" s="35"/>
      <c r="F22" s="35"/>
      <c r="G22" s="35"/>
      <c r="H22" s="35"/>
    </row>
    <row r="23" spans="1:8" x14ac:dyDescent="0.35">
      <c r="A23" s="219" t="s">
        <v>200</v>
      </c>
      <c r="B23" s="219"/>
      <c r="C23" s="219"/>
      <c r="D23" s="219"/>
      <c r="E23" s="219"/>
      <c r="F23" s="220"/>
      <c r="G23" s="60"/>
      <c r="H23" s="60">
        <f>ROUNDUP(SUMPRODUCT($E$20:$E$21,$F$20:$F$21),0)</f>
        <v>0</v>
      </c>
    </row>
    <row r="24" spans="1:8" x14ac:dyDescent="0.35">
      <c r="A24" s="221" t="s">
        <v>148</v>
      </c>
      <c r="B24" s="221"/>
      <c r="C24" s="221"/>
      <c r="D24" s="221"/>
      <c r="E24" s="221"/>
      <c r="F24" s="222"/>
      <c r="G24" s="60">
        <f>SUM(H20:H21)-H23</f>
        <v>0</v>
      </c>
      <c r="H24" s="60"/>
    </row>
    <row r="25" spans="1:8" ht="29" x14ac:dyDescent="0.35">
      <c r="A25" s="21" t="s">
        <v>120</v>
      </c>
      <c r="B25" s="112" t="str">
        <f>_xlfn.CONCAT('Name of Bidder'!$C$16," ",'Name of Bidder'!$D$16," ",'Name of Bidder'!$E$16)</f>
        <v xml:space="preserve">  </v>
      </c>
      <c r="C25" s="21"/>
      <c r="D25" s="21"/>
      <c r="E25" s="52" t="s">
        <v>121</v>
      </c>
      <c r="F25" s="195" t="str">
        <f>IF(ISBLANK('Name of Bidder'!$C$13)," ",'Name of Bidder'!$C$13)</f>
        <v xml:space="preserve"> </v>
      </c>
      <c r="G25" s="196"/>
      <c r="H25" s="197"/>
    </row>
    <row r="26" spans="1:8" ht="22.5" customHeight="1" x14ac:dyDescent="0.35">
      <c r="A26" s="21" t="s">
        <v>122</v>
      </c>
      <c r="B26" s="112" t="str">
        <f>IF(ISBLANK('Name of Bidder'!$C$17)," ",'Name of Bidder'!$C$17)</f>
        <v xml:space="preserve"> </v>
      </c>
      <c r="C26" s="21"/>
      <c r="D26" s="21"/>
      <c r="E26" s="21" t="s">
        <v>123</v>
      </c>
      <c r="F26" s="195" t="str">
        <f>IF(ISBLANK('Name of Bidder'!$C$14)," ",'Name of Bidder'!$C$14)</f>
        <v xml:space="preserve"> </v>
      </c>
      <c r="G26" s="196"/>
      <c r="H26" s="197"/>
    </row>
  </sheetData>
  <sheetProtection algorithmName="SHA-1" hashValue="V7VyGgBW25LfvUZay3/AonkNyQM=" saltValue="79kXyrdJbN2NNj0n0cOs2g==" spinCount="100000" sheet="1" objects="1" scenarios="1"/>
  <mergeCells count="8">
    <mergeCell ref="F26:H26"/>
    <mergeCell ref="A23:F23"/>
    <mergeCell ref="A24:F24"/>
    <mergeCell ref="A1:H2"/>
    <mergeCell ref="A3:H3"/>
    <mergeCell ref="A4:H4"/>
    <mergeCell ref="A14:H14"/>
    <mergeCell ref="F25:H25"/>
  </mergeCells>
  <dataValidations disablePrompts="1" count="1">
    <dataValidation type="custom" allowBlank="1" showInputMessage="1" showErrorMessage="1" sqref="G20:G21" xr:uid="{BA69C0A9-FF24-4202-9876-9FC37D153D99}">
      <formula1>F20:F21&gt;0</formula1>
    </dataValidation>
  </dataValidations>
  <pageMargins left="0.7" right="0.7" top="0.75" bottom="0.75" header="0.3" footer="0.3"/>
  <pageSetup paperSize="9" scale="8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EBAED-BB44-4B09-8A55-2868CC8D28B3}">
  <sheetPr codeName="Sheet9">
    <tabColor theme="4" tint="-0.249977111117893"/>
    <pageSetUpPr fitToPage="1"/>
  </sheetPr>
  <dimension ref="A1:N23"/>
  <sheetViews>
    <sheetView view="pageBreakPreview" topLeftCell="A8" zoomScaleNormal="100" zoomScaleSheetLayoutView="100" workbookViewId="0">
      <selection activeCell="D25" sqref="D25"/>
    </sheetView>
  </sheetViews>
  <sheetFormatPr defaultColWidth="8.7265625" defaultRowHeight="14.5" x14ac:dyDescent="0.35"/>
  <cols>
    <col min="1" max="1" width="8.7265625" style="9"/>
    <col min="2" max="2" width="75.453125" style="9" customWidth="1"/>
    <col min="3" max="3" width="24.1796875" style="9" customWidth="1"/>
    <col min="4" max="4" width="37.453125" style="9" customWidth="1"/>
    <col min="5" max="5" width="1.26953125" style="9" customWidth="1"/>
    <col min="6" max="16384" width="8.7265625" style="9"/>
  </cols>
  <sheetData>
    <row r="1" spans="1:14" s="29" customFormat="1" x14ac:dyDescent="0.35">
      <c r="A1" s="227" t="s">
        <v>156</v>
      </c>
      <c r="B1" s="227"/>
      <c r="C1" s="227"/>
      <c r="D1" s="227"/>
    </row>
    <row r="2" spans="1:14" x14ac:dyDescent="0.35">
      <c r="A2" s="227"/>
      <c r="B2" s="227"/>
      <c r="C2" s="227"/>
      <c r="D2" s="227"/>
    </row>
    <row r="3" spans="1:14" ht="59.5" customHeight="1" x14ac:dyDescent="0.35">
      <c r="A3" s="228" t="s">
        <v>192</v>
      </c>
      <c r="B3" s="228"/>
      <c r="C3" s="228"/>
      <c r="D3" s="228"/>
      <c r="E3" s="67"/>
      <c r="F3" s="67"/>
      <c r="G3" s="67"/>
      <c r="H3" s="67"/>
      <c r="I3" s="67"/>
      <c r="J3" s="67"/>
      <c r="K3" s="67"/>
      <c r="L3" s="67"/>
      <c r="M3" s="67"/>
      <c r="N3" s="67"/>
    </row>
    <row r="4" spans="1:14" x14ac:dyDescent="0.35">
      <c r="A4" s="229" t="s">
        <v>157</v>
      </c>
      <c r="B4" s="229"/>
      <c r="C4" s="229"/>
      <c r="D4" s="229"/>
      <c r="E4" s="68"/>
      <c r="F4" s="68"/>
      <c r="G4" s="68"/>
      <c r="H4" s="68"/>
      <c r="I4" s="68"/>
      <c r="J4" s="68"/>
      <c r="K4" s="68"/>
      <c r="L4" s="68"/>
      <c r="M4" s="68"/>
      <c r="N4" s="68"/>
    </row>
    <row r="5" spans="1:14" x14ac:dyDescent="0.35">
      <c r="A5" s="21"/>
      <c r="B5" s="21"/>
      <c r="C5" s="21"/>
      <c r="D5" s="21"/>
    </row>
    <row r="6" spans="1:14" x14ac:dyDescent="0.35">
      <c r="A6" s="21" t="s">
        <v>126</v>
      </c>
      <c r="B6" s="21"/>
      <c r="C6" s="21"/>
      <c r="D6" s="21" t="s">
        <v>79</v>
      </c>
    </row>
    <row r="7" spans="1:14" ht="29" x14ac:dyDescent="0.35">
      <c r="A7" s="21"/>
      <c r="B7" s="21"/>
      <c r="C7" s="21"/>
      <c r="D7" s="52" t="s">
        <v>80</v>
      </c>
    </row>
    <row r="8" spans="1:14" x14ac:dyDescent="0.35">
      <c r="A8" s="30" t="s">
        <v>81</v>
      </c>
      <c r="B8" s="30" t="str">
        <f>IF(ISBLANK('Name of Bidder'!C7)," ",'Name of Bidder'!C7)</f>
        <v xml:space="preserve"> </v>
      </c>
      <c r="C8" s="21"/>
      <c r="D8" s="31" t="s">
        <v>82</v>
      </c>
    </row>
    <row r="9" spans="1:14" x14ac:dyDescent="0.35">
      <c r="A9" s="21" t="s">
        <v>83</v>
      </c>
      <c r="B9" s="202" t="str">
        <f>IF(ISBLANK('Name of Bidder'!C8)," ",'Name of Bidder'!C8)</f>
        <v xml:space="preserve"> </v>
      </c>
      <c r="C9" s="21"/>
      <c r="D9" s="31" t="s">
        <v>84</v>
      </c>
    </row>
    <row r="10" spans="1:14" x14ac:dyDescent="0.35">
      <c r="A10" s="21"/>
      <c r="B10" s="202"/>
      <c r="C10" s="21"/>
      <c r="D10" s="21" t="s">
        <v>85</v>
      </c>
    </row>
    <row r="11" spans="1:14" x14ac:dyDescent="0.35">
      <c r="A11" s="21"/>
      <c r="B11" s="202"/>
      <c r="C11" s="21"/>
      <c r="D11" s="31" t="s">
        <v>86</v>
      </c>
    </row>
    <row r="12" spans="1:14" x14ac:dyDescent="0.35">
      <c r="A12" s="21"/>
      <c r="B12" s="21"/>
      <c r="C12" s="21"/>
      <c r="D12" s="21"/>
    </row>
    <row r="13" spans="1:14" x14ac:dyDescent="0.35">
      <c r="A13" s="117" t="s">
        <v>158</v>
      </c>
      <c r="B13" s="230" t="s">
        <v>159</v>
      </c>
      <c r="C13" s="230"/>
      <c r="D13" s="116" t="s">
        <v>160</v>
      </c>
    </row>
    <row r="14" spans="1:14" x14ac:dyDescent="0.35">
      <c r="A14" s="113"/>
      <c r="B14" s="69"/>
      <c r="C14" s="114"/>
      <c r="D14" s="115"/>
    </row>
    <row r="15" spans="1:14" x14ac:dyDescent="0.35">
      <c r="A15" s="234">
        <v>1</v>
      </c>
      <c r="B15" s="231" t="s">
        <v>161</v>
      </c>
      <c r="C15" s="232"/>
      <c r="D15" s="69"/>
    </row>
    <row r="16" spans="1:14" ht="60" customHeight="1" x14ac:dyDescent="0.35">
      <c r="A16" s="235"/>
      <c r="B16" s="233" t="s">
        <v>162</v>
      </c>
      <c r="C16" s="233"/>
      <c r="D16" s="70">
        <f>'Sch-1'!I41</f>
        <v>0</v>
      </c>
    </row>
    <row r="17" spans="1:4" x14ac:dyDescent="0.35">
      <c r="A17" s="234">
        <v>2</v>
      </c>
      <c r="B17" s="231" t="s">
        <v>163</v>
      </c>
      <c r="C17" s="232"/>
      <c r="D17" s="71"/>
    </row>
    <row r="18" spans="1:4" ht="48" customHeight="1" x14ac:dyDescent="0.35">
      <c r="A18" s="235"/>
      <c r="B18" s="233" t="s">
        <v>164</v>
      </c>
      <c r="C18" s="233"/>
      <c r="D18" s="70">
        <f>'Sch-2'!G25+'Sch-3b'!G24</f>
        <v>0</v>
      </c>
    </row>
    <row r="19" spans="1:4" x14ac:dyDescent="0.35">
      <c r="A19" s="21"/>
      <c r="B19" s="231" t="s">
        <v>165</v>
      </c>
      <c r="C19" s="232"/>
      <c r="D19" s="72">
        <f>D16+D18</f>
        <v>0</v>
      </c>
    </row>
    <row r="20" spans="1:4" x14ac:dyDescent="0.35">
      <c r="A20" s="21"/>
      <c r="B20" s="21"/>
      <c r="C20" s="21"/>
      <c r="D20" s="21"/>
    </row>
    <row r="21" spans="1:4" x14ac:dyDescent="0.35">
      <c r="A21" s="21"/>
      <c r="B21" s="21"/>
      <c r="C21" s="21"/>
      <c r="D21" s="21"/>
    </row>
    <row r="22" spans="1:4" x14ac:dyDescent="0.35">
      <c r="A22" s="21" t="s">
        <v>120</v>
      </c>
      <c r="B22" s="112" t="str">
        <f>_xlfn.CONCAT('Name of Bidder'!$C$16," ",'Name of Bidder'!$D$16," ",'Name of Bidder'!$E$16)</f>
        <v xml:space="preserve">  </v>
      </c>
      <c r="C22" s="51" t="s">
        <v>121</v>
      </c>
      <c r="D22" s="112" t="str">
        <f>IF(ISBLANK('Name of Bidder'!$C$13)," ",'Name of Bidder'!$C$13)</f>
        <v xml:space="preserve"> </v>
      </c>
    </row>
    <row r="23" spans="1:4" x14ac:dyDescent="0.35">
      <c r="A23" s="21" t="s">
        <v>122</v>
      </c>
      <c r="B23" s="112" t="str">
        <f>IF(ISBLANK('Name of Bidder'!$C$17)," ",'Name of Bidder'!$C$17)</f>
        <v xml:space="preserve"> </v>
      </c>
      <c r="C23" s="51" t="s">
        <v>123</v>
      </c>
      <c r="D23" s="112" t="str">
        <f>IF(ISBLANK('Name of Bidder'!$C$14)," ",'Name of Bidder'!$C$14)</f>
        <v xml:space="preserve"> </v>
      </c>
    </row>
  </sheetData>
  <sheetProtection algorithmName="SHA-1" hashValue="OXjGa6IKdjh8Jr+DR1DqAdZWy8I=" saltValue="lqM9SpKtJS/tFsTDsuDP/A==" spinCount="100000" sheet="1" objects="1" scenarios="1"/>
  <mergeCells count="12">
    <mergeCell ref="A1:D2"/>
    <mergeCell ref="A3:D3"/>
    <mergeCell ref="A4:D4"/>
    <mergeCell ref="B13:C13"/>
    <mergeCell ref="B19:C19"/>
    <mergeCell ref="B16:C16"/>
    <mergeCell ref="B15:C15"/>
    <mergeCell ref="A15:A16"/>
    <mergeCell ref="A17:A18"/>
    <mergeCell ref="B17:C17"/>
    <mergeCell ref="B18:C18"/>
    <mergeCell ref="B9:B11"/>
  </mergeCells>
  <pageMargins left="0.7" right="0.7" top="0.75" bottom="0.75" header="0.3" footer="0.3"/>
  <pageSetup paperSize="9" scale="8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DV</vt:lpstr>
      <vt:lpstr>Cover</vt:lpstr>
      <vt:lpstr>Instructions </vt:lpstr>
      <vt:lpstr>Name of Bidder</vt:lpstr>
      <vt:lpstr>Sch-1</vt:lpstr>
      <vt:lpstr>Sch-2</vt:lpstr>
      <vt:lpstr>Sch-3a</vt:lpstr>
      <vt:lpstr>Sch-3b</vt:lpstr>
      <vt:lpstr>Sch-4</vt:lpstr>
      <vt:lpstr>Sch-5 (Buy Back)</vt:lpstr>
      <vt:lpstr>Sch-6</vt:lpstr>
      <vt:lpstr>'Instructions '!Print_Area</vt:lpstr>
      <vt:lpstr>'Name of Bidder'!Print_Area</vt:lpstr>
      <vt:lpstr>'Sch-1'!Print_Area</vt:lpstr>
      <vt:lpstr>'Sch-2'!Print_Area</vt:lpstr>
      <vt:lpstr>'Sch-3a'!Print_Area</vt:lpstr>
      <vt:lpstr>'Sch-3b'!Print_Area</vt:lpstr>
      <vt:lpstr>'Sch-4'!Print_Area</vt:lpstr>
      <vt:lpstr>'Sch-5 (Buy Back)'!Print_Area</vt:lpstr>
      <vt:lpstr>'Sch-6'!Print_Area</vt:lpstr>
      <vt:lpstr>'Instructions '!Print_Titles</vt:lpstr>
      <vt:lpstr>'Sch-1'!Print_Titles</vt:lpstr>
      <vt:lpstr>'Sch-2'!Print_Titles</vt:lpstr>
      <vt:lpstr>'Sch-5 (Buy Back)'!Print_Titles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Divya Gupta (IN)</dc:creator>
  <cp:keywords/>
  <dc:description/>
  <cp:lastModifiedBy>PwC_DG</cp:lastModifiedBy>
  <cp:revision/>
  <dcterms:created xsi:type="dcterms:W3CDTF">2023-10-12T07:15:58Z</dcterms:created>
  <dcterms:modified xsi:type="dcterms:W3CDTF">2025-02-14T05:48:58Z</dcterms:modified>
  <cp:category/>
  <cp:contentStatus/>
</cp:coreProperties>
</file>